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GADMFIC\Pers$\Partages\Intercentres\DOM_Echange_Scolarite\Année 2023-2024\1 - Offre de Formation\2 - Maquettes &amp; MCC\MEEF 4\"/>
    </mc:Choice>
  </mc:AlternateContent>
  <xr:revisionPtr revIDLastSave="0" documentId="8_{E70F8255-8AD5-401B-8531-2BD2DE3C3140}" xr6:coauthVersionLast="36" xr6:coauthVersionMax="36" xr10:uidLastSave="{00000000-0000-0000-0000-000000000000}"/>
  <bookViews>
    <workbookView xWindow="0" yWindow="0" windowWidth="21570" windowHeight="7440" xr2:uid="{A7235E88-B3A4-48F0-BE49-65C242819BF6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F10" i="1"/>
  <c r="G10" i="1"/>
  <c r="H10" i="1"/>
  <c r="I10" i="1"/>
  <c r="J10" i="1"/>
  <c r="K10" i="1"/>
  <c r="L10" i="1"/>
  <c r="M10" i="1"/>
  <c r="N10" i="1"/>
  <c r="O10" i="1"/>
  <c r="E10" i="1"/>
  <c r="F30" i="1"/>
  <c r="G30" i="1"/>
  <c r="H30" i="1"/>
  <c r="I30" i="1"/>
  <c r="J30" i="1"/>
  <c r="K30" i="1"/>
  <c r="L30" i="1"/>
  <c r="M30" i="1"/>
  <c r="N30" i="1"/>
  <c r="O30" i="1"/>
  <c r="E30" i="1"/>
  <c r="I9" i="1"/>
  <c r="J9" i="1"/>
  <c r="K9" i="1"/>
  <c r="L9" i="1"/>
  <c r="M9" i="1"/>
  <c r="N9" i="1"/>
  <c r="O9" i="1"/>
  <c r="J36" i="1"/>
  <c r="N24" i="1"/>
  <c r="E36" i="1" l="1"/>
  <c r="L36" i="1" l="1"/>
  <c r="L29" i="1"/>
  <c r="L24" i="1"/>
  <c r="L19" i="1"/>
  <c r="L15" i="1"/>
  <c r="K36" i="1" l="1"/>
  <c r="K29" i="1"/>
  <c r="K24" i="1"/>
  <c r="K19" i="1"/>
  <c r="K15" i="1"/>
  <c r="H36" i="1" l="1"/>
  <c r="H29" i="1"/>
  <c r="H24" i="1"/>
  <c r="H19" i="1"/>
  <c r="H15" i="1"/>
  <c r="G36" i="1"/>
  <c r="G29" i="1"/>
  <c r="G24" i="1"/>
  <c r="G19" i="1"/>
  <c r="G15" i="1"/>
  <c r="F36" i="1"/>
  <c r="F29" i="1"/>
  <c r="F24" i="1"/>
  <c r="F19" i="1"/>
  <c r="F15" i="1"/>
  <c r="E29" i="1"/>
  <c r="E24" i="1"/>
  <c r="E19" i="1"/>
  <c r="E15" i="1"/>
  <c r="G9" i="1" l="1"/>
  <c r="H9" i="1"/>
  <c r="F45" i="1"/>
  <c r="G45" i="1"/>
  <c r="H45" i="1"/>
  <c r="I45" i="1"/>
  <c r="J45" i="1"/>
  <c r="K45" i="1"/>
  <c r="L45" i="1"/>
  <c r="M45" i="1"/>
  <c r="N45" i="1"/>
  <c r="O45" i="1"/>
  <c r="E45" i="1"/>
  <c r="K44" i="1" l="1"/>
  <c r="K46" i="1"/>
  <c r="L46" i="1"/>
  <c r="L44" i="1"/>
  <c r="D38" i="1" l="1"/>
  <c r="L42" i="1"/>
  <c r="J44" i="1" l="1"/>
  <c r="J52" i="1" s="1"/>
  <c r="J46" i="1"/>
  <c r="I44" i="1"/>
  <c r="I46" i="1"/>
  <c r="H44" i="1"/>
  <c r="H46" i="1"/>
  <c r="G44" i="1"/>
  <c r="G46" i="1"/>
  <c r="O44" i="1"/>
  <c r="O46" i="1"/>
  <c r="E44" i="1"/>
  <c r="E46" i="1"/>
  <c r="N44" i="1"/>
  <c r="N46" i="1"/>
  <c r="M46" i="1"/>
  <c r="M44" i="1"/>
  <c r="F46" i="1"/>
  <c r="F44" i="1"/>
  <c r="K60" i="1" l="1"/>
  <c r="K59" i="1"/>
  <c r="K58" i="1"/>
  <c r="K57" i="1"/>
  <c r="K56" i="1"/>
  <c r="K55" i="1"/>
  <c r="O47" i="1"/>
  <c r="N47" i="1"/>
  <c r="M47" i="1"/>
  <c r="J47" i="1"/>
  <c r="J53" i="1" s="1"/>
  <c r="I47" i="1"/>
  <c r="I53" i="1" s="1"/>
  <c r="H47" i="1"/>
  <c r="H53" i="1" s="1"/>
  <c r="G47" i="1"/>
  <c r="G53" i="1" s="1"/>
  <c r="F47" i="1"/>
  <c r="O42" i="1"/>
  <c r="N42" i="1"/>
  <c r="M42" i="1"/>
  <c r="J42" i="1"/>
  <c r="I42" i="1"/>
  <c r="H42" i="1"/>
  <c r="G42" i="1"/>
  <c r="F42" i="1"/>
  <c r="E42" i="1"/>
  <c r="K42" i="1"/>
  <c r="K49" i="1"/>
  <c r="K47" i="1" s="1"/>
  <c r="K53" i="1" l="1"/>
  <c r="M52" i="1"/>
  <c r="O52" i="1"/>
  <c r="H52" i="1"/>
  <c r="I52" i="1"/>
  <c r="G52" i="1"/>
  <c r="N52" i="1"/>
  <c r="K52" i="1" l="1"/>
</calcChain>
</file>

<file path=xl/sharedStrings.xml><?xml version="1.0" encoding="utf-8"?>
<sst xmlns="http://schemas.openxmlformats.org/spreadsheetml/2006/main" count="115" uniqueCount="75">
  <si>
    <t>UE</t>
  </si>
  <si>
    <t>Nom de l'UE</t>
  </si>
  <si>
    <t>EC</t>
  </si>
  <si>
    <t>Nom de l'EC</t>
  </si>
  <si>
    <t>ECTS</t>
  </si>
  <si>
    <t>Coef</t>
  </si>
  <si>
    <t>CM</t>
  </si>
  <si>
    <t>TD</t>
  </si>
  <si>
    <t>TP</t>
  </si>
  <si>
    <t>Atelier</t>
  </si>
  <si>
    <t>Total Présentiel</t>
  </si>
  <si>
    <t>Nombre Khôlles</t>
  </si>
  <si>
    <t>Nombre visite</t>
  </si>
  <si>
    <t>Mutualisation</t>
  </si>
  <si>
    <t>MCC session 1</t>
  </si>
  <si>
    <t>MCC session 2</t>
  </si>
  <si>
    <t>E ou O ; CC</t>
  </si>
  <si>
    <t>Total Master</t>
  </si>
  <si>
    <t>Dont M1</t>
  </si>
  <si>
    <t>Dont M2</t>
  </si>
  <si>
    <t>Total ancienne maquette</t>
  </si>
  <si>
    <t>Total ancienne maquette M1</t>
  </si>
  <si>
    <t>Total ancienne maquette M2</t>
  </si>
  <si>
    <t xml:space="preserve"> Total maquette HETD</t>
  </si>
  <si>
    <t>Total ancienne maquette HETD</t>
  </si>
  <si>
    <t>Mutualisation au sein du parcours envisagée HETD</t>
  </si>
  <si>
    <t>Mutualisation sur le site CY envisagée HETD</t>
  </si>
  <si>
    <t>Mutualisation sur le site UEVE envisagée HETD</t>
  </si>
  <si>
    <t>Mutualisation sur le site UPN envisagée HETD</t>
  </si>
  <si>
    <t>Mutualisation sur le site UPSaclay envisagée HETD</t>
  </si>
  <si>
    <t>Mutualisation sur le site UVSQ envisagée HETD</t>
  </si>
  <si>
    <t>Total M2</t>
  </si>
  <si>
    <t>Concevoir, conduire et analyser des projets collectifs</t>
  </si>
  <si>
    <t>Valoriser, transférer les savoirs issus de l'expérience</t>
  </si>
  <si>
    <t>Comprendre et analyser l'institution</t>
  </si>
  <si>
    <t>Comprendre les dynamiques de groupes</t>
  </si>
  <si>
    <t>Former et accompagner des adultes</t>
  </si>
  <si>
    <t>Connaître les espaces et dispositifs de réflexivité et leurs enjeux</t>
  </si>
  <si>
    <t>Savoir accompagner</t>
  </si>
  <si>
    <t>Conduire un entretien d'accompagnement</t>
  </si>
  <si>
    <t>Conduire un projet d'accompagnement</t>
  </si>
  <si>
    <t>Conduire une démarche innovante</t>
  </si>
  <si>
    <t>Comprendre l'émergence des métiers de la relation</t>
  </si>
  <si>
    <t>Séminaire sur les enjeux des métiers de la relation</t>
  </si>
  <si>
    <t>S'initier à la recherche dans les métiers de la relation</t>
  </si>
  <si>
    <t xml:space="preserve">Se former à l'épistémologie des approches cliniques et collaboratives </t>
  </si>
  <si>
    <t>S'initier aux méthodologies de recherche</t>
  </si>
  <si>
    <t>S'acculturer à l'écriture universitaire</t>
  </si>
  <si>
    <t>Personnaliser son parcours
- 1 EC au choix</t>
  </si>
  <si>
    <t>Explorer le vocabulaire anglophone de l'accompagnement</t>
  </si>
  <si>
    <t>Total distanciel</t>
  </si>
  <si>
    <t>Total</t>
  </si>
  <si>
    <t>Atelier "Culture professionnelle" 
(120h de stage + 2h de visite par étudiant)</t>
  </si>
  <si>
    <t xml:space="preserve">TOTAL UE 31 </t>
  </si>
  <si>
    <t>TOTAL UE 32</t>
  </si>
  <si>
    <t>TOTAL UE 33</t>
  </si>
  <si>
    <t>TOTAL UE 34</t>
  </si>
  <si>
    <t>TOTAL UE 41</t>
  </si>
  <si>
    <t>TOTAL UE 42</t>
  </si>
  <si>
    <t>Total M1</t>
  </si>
  <si>
    <t>Concevoir et mettre en œuvre une clinique de l'accompagnement</t>
  </si>
  <si>
    <t>Mémoire et soutenance</t>
  </si>
  <si>
    <t>Appréhender la relation comme travail et activité</t>
  </si>
  <si>
    <t>Expérimenter des dispositifs innovants</t>
  </si>
  <si>
    <t>Co-construire des savoirs et des pratiques</t>
  </si>
  <si>
    <t>Approfondissement recherche</t>
  </si>
  <si>
    <t>MASTER MEEF PIF- M2 IFAR - Ingénierie de la Formation et de l’Accompagnement dans les métiers de la Relation</t>
  </si>
  <si>
    <t>Expérimenter des dispositifs d'analyse des pratiques</t>
  </si>
  <si>
    <t>Voir autre parcours</t>
  </si>
  <si>
    <t>Stage</t>
  </si>
  <si>
    <t>Année universitaire 2023-2024</t>
  </si>
  <si>
    <t xml:space="preserve"> MASTER MEEF Mention PIF M2 Ingénierie de la Formation et de l’Accompagnement dans les métiers de la Relation - IFAR</t>
  </si>
  <si>
    <t>Total Semestre 4</t>
  </si>
  <si>
    <t>Total Semestre 3</t>
  </si>
  <si>
    <t>Document voté au CI du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</si>
</sst>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  <charset val="1"/>
    </font>
    <font>
      <sz val="12"/>
      <name val="Arial"/>
      <family val="2"/>
    </font>
    <font>
      <i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B0F0"/>
      <name val="Arial"/>
      <family val="2"/>
    </font>
    <font>
      <b/>
      <i/>
      <sz val="11"/>
      <color rgb="FF00B0F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FF0000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1"/>
      <color rgb="FFFF0000"/>
      <name val="Arial Narrow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3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/>
    <xf numFmtId="0" fontId="16" fillId="0" borderId="0" xfId="0" applyNumberFormat="1" applyFont="1" applyFill="1" applyBorder="1"/>
    <xf numFmtId="0" fontId="17" fillId="0" borderId="2" xfId="1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0" xfId="0"/>
    <xf numFmtId="0" fontId="22" fillId="0" borderId="2" xfId="0" applyFont="1" applyFill="1" applyBorder="1" applyAlignment="1">
      <alignment horizontal="center" vertical="center" wrapText="1"/>
    </xf>
    <xf numFmtId="0" fontId="16" fillId="0" borderId="2" xfId="2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/>
    <xf numFmtId="0" fontId="21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 vertical="top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top"/>
    </xf>
    <xf numFmtId="0" fontId="31" fillId="0" borderId="0" xfId="3" applyFont="1" applyAlignment="1">
      <alignment vertical="center"/>
    </xf>
    <xf numFmtId="0" fontId="32" fillId="0" borderId="0" xfId="0" applyFont="1"/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7" fillId="0" borderId="2" xfId="2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0" fontId="16" fillId="0" borderId="8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8" fillId="0" borderId="4" xfId="0" applyNumberFormat="1" applyFont="1" applyFill="1" applyBorder="1" applyAlignment="1">
      <alignment horizontal="right"/>
    </xf>
    <xf numFmtId="0" fontId="18" fillId="0" borderId="5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>
      <alignment horizontal="right"/>
    </xf>
    <xf numFmtId="0" fontId="16" fillId="4" borderId="4" xfId="0" applyNumberFormat="1" applyFont="1" applyFill="1" applyBorder="1" applyAlignment="1">
      <alignment horizontal="right"/>
    </xf>
    <xf numFmtId="0" fontId="16" fillId="4" borderId="5" xfId="0" applyNumberFormat="1" applyFont="1" applyFill="1" applyBorder="1" applyAlignment="1">
      <alignment horizontal="right"/>
    </xf>
    <xf numFmtId="0" fontId="16" fillId="4" borderId="8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0" fillId="0" borderId="4" xfId="3" applyFont="1" applyBorder="1" applyAlignment="1">
      <alignment vertical="center"/>
    </xf>
    <xf numFmtId="0" fontId="30" fillId="0" borderId="5" xfId="3" applyFont="1" applyBorder="1" applyAlignment="1">
      <alignment vertical="center"/>
    </xf>
    <xf numFmtId="0" fontId="30" fillId="0" borderId="8" xfId="3" applyFont="1" applyBorder="1" applyAlignment="1">
      <alignment vertical="center"/>
    </xf>
    <xf numFmtId="0" fontId="33" fillId="3" borderId="4" xfId="3" applyFont="1" applyFill="1" applyBorder="1" applyAlignment="1">
      <alignment horizontal="right" vertical="center"/>
    </xf>
    <xf numFmtId="0" fontId="33" fillId="3" borderId="5" xfId="3" applyFont="1" applyFill="1" applyBorder="1" applyAlignment="1">
      <alignment horizontal="right" vertical="center"/>
    </xf>
    <xf numFmtId="0" fontId="33" fillId="3" borderId="8" xfId="3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 wrapText="1"/>
    </xf>
    <xf numFmtId="0" fontId="10" fillId="3" borderId="5" xfId="0" applyFont="1" applyFill="1" applyBorder="1" applyAlignment="1">
      <alignment horizontal="right" vertical="center" wrapText="1"/>
    </xf>
  </cellXfs>
  <cellStyles count="5">
    <cellStyle name="Milliers" xfId="1" builtinId="3"/>
    <cellStyle name="Milliers 2" xfId="4" xr:uid="{00000000-0005-0000-0000-000030000000}"/>
    <cellStyle name="Normal" xfId="0" builtinId="0"/>
    <cellStyle name="Normal 2" xfId="3" xr:uid="{E04FB91C-E05B-4C4E-ACE5-C484A38480F9}"/>
    <cellStyle name="Texte explicatif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30481</xdr:rowOff>
    </xdr:from>
    <xdr:to>
      <xdr:col>1</xdr:col>
      <xdr:colOff>1106424</xdr:colOff>
      <xdr:row>3</xdr:row>
      <xdr:rowOff>118873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BEF4BBF-6702-4679-AFD3-F391456D4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0481"/>
          <a:ext cx="1799844" cy="637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erviseur\Documents\B_MEEF%204%20-%20COORDINATION%20MENTION\MAQUETTES%20Transmises%20par%20Sylvie%20Picandet%2004%2001%202022\MEEF%204%20Champ%202%20-%20parcours%20EPDIS%20structure%20d&#233;taill&#233;e%20vot&#233;e%20CI17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 MEEF EPDIS"/>
      <sheetName val="M2 MEEF EPDIS"/>
      <sheetName val="EPDIS 21-22"/>
    </sheetNames>
    <sheetDataSet>
      <sheetData sheetId="0"/>
      <sheetData sheetId="1"/>
      <sheetData sheetId="2">
        <row r="47">
          <cell r="D47" t="str">
            <v xml:space="preserve">Ouverture ou approfondissement thématique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CC2A-9FD3-4965-8B0E-9BFFFF6713C4}">
  <sheetPr>
    <pageSetUpPr fitToPage="1"/>
  </sheetPr>
  <dimension ref="A1:Q60"/>
  <sheetViews>
    <sheetView tabSelected="1" topLeftCell="B1" zoomScale="70" zoomScaleNormal="70" workbookViewId="0">
      <selection activeCell="G8" sqref="G8"/>
    </sheetView>
  </sheetViews>
  <sheetFormatPr baseColWidth="10" defaultColWidth="9.140625" defaultRowHeight="15" x14ac:dyDescent="0.25"/>
  <cols>
    <col min="1" max="1" width="12.42578125" customWidth="1"/>
    <col min="2" max="2" width="71.5703125" customWidth="1"/>
    <col min="4" max="4" width="74.5703125" bestFit="1" customWidth="1"/>
    <col min="5" max="5" width="10.42578125" bestFit="1" customWidth="1"/>
    <col min="6" max="8" width="9.140625" style="59"/>
    <col min="11" max="11" width="12.7109375" bestFit="1" customWidth="1"/>
    <col min="12" max="12" width="12.7109375" customWidth="1"/>
    <col min="15" max="15" width="12.7109375" bestFit="1" customWidth="1"/>
  </cols>
  <sheetData>
    <row r="1" spans="1:17" s="42" customFormat="1" ht="15.75" x14ac:dyDescent="0.25">
      <c r="C1" s="70"/>
      <c r="D1" s="71"/>
      <c r="E1" s="71"/>
      <c r="G1" s="72"/>
      <c r="H1" s="72"/>
      <c r="I1" s="72"/>
      <c r="J1" s="72"/>
    </row>
    <row r="2" spans="1:17" s="42" customFormat="1" ht="16.5" x14ac:dyDescent="0.3">
      <c r="C2" s="70"/>
      <c r="D2" s="71"/>
      <c r="E2" s="71"/>
      <c r="G2" s="72"/>
      <c r="H2" s="72"/>
      <c r="I2" s="72"/>
      <c r="J2" s="73"/>
      <c r="Q2" s="74" t="s">
        <v>70</v>
      </c>
    </row>
    <row r="3" spans="1:17" s="42" customFormat="1" ht="13.15" customHeight="1" x14ac:dyDescent="0.25">
      <c r="C3" s="70"/>
      <c r="D3" s="71"/>
      <c r="E3" s="71"/>
      <c r="G3" s="72"/>
      <c r="H3" s="72"/>
      <c r="I3" s="72"/>
      <c r="Q3" s="75" t="s">
        <v>74</v>
      </c>
    </row>
    <row r="4" spans="1:17" s="42" customFormat="1" ht="15.75" x14ac:dyDescent="0.25">
      <c r="C4" s="70"/>
      <c r="D4" s="71"/>
      <c r="E4" s="71"/>
      <c r="G4" s="72"/>
      <c r="H4" s="72"/>
      <c r="I4" s="72"/>
      <c r="J4" s="72"/>
    </row>
    <row r="5" spans="1:17" s="76" customFormat="1" ht="18.75" x14ac:dyDescent="0.3">
      <c r="A5" s="112" t="s">
        <v>71</v>
      </c>
      <c r="B5" s="113"/>
      <c r="C5" s="113"/>
      <c r="D5" s="113"/>
      <c r="E5" s="114"/>
      <c r="O5" s="77"/>
    </row>
    <row r="6" spans="1:17" s="2" customFormat="1" ht="21" customHeight="1" x14ac:dyDescent="0.2">
      <c r="A6" s="1"/>
      <c r="B6" s="69" t="s">
        <v>66</v>
      </c>
      <c r="C6" s="1"/>
      <c r="F6" s="58"/>
      <c r="G6" s="58"/>
      <c r="H6" s="58"/>
    </row>
    <row r="7" spans="1:17" s="10" customFormat="1" ht="45" x14ac:dyDescent="0.25">
      <c r="A7" s="3" t="s">
        <v>0</v>
      </c>
      <c r="B7" s="4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7" t="s">
        <v>10</v>
      </c>
      <c r="L7" s="7" t="s">
        <v>50</v>
      </c>
      <c r="M7" s="8" t="s">
        <v>11</v>
      </c>
      <c r="N7" s="8" t="s">
        <v>12</v>
      </c>
      <c r="O7" s="9" t="s">
        <v>13</v>
      </c>
      <c r="P7" s="8" t="s">
        <v>14</v>
      </c>
      <c r="Q7" s="8" t="s">
        <v>15</v>
      </c>
    </row>
    <row r="8" spans="1:17" s="10" customFormat="1" ht="15.75" x14ac:dyDescent="0.25">
      <c r="A8" s="53"/>
      <c r="B8" s="54"/>
      <c r="C8" s="55"/>
      <c r="D8" s="56" t="s">
        <v>59</v>
      </c>
      <c r="E8" s="5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  <c r="L8" s="7">
        <v>0</v>
      </c>
      <c r="M8" s="8">
        <v>0</v>
      </c>
      <c r="N8" s="8">
        <v>0</v>
      </c>
      <c r="O8" s="9">
        <v>0</v>
      </c>
      <c r="P8" s="8"/>
      <c r="Q8" s="8"/>
    </row>
    <row r="9" spans="1:17" s="10" customFormat="1" ht="18" x14ac:dyDescent="0.25">
      <c r="A9" s="119" t="s">
        <v>31</v>
      </c>
      <c r="B9" s="120"/>
      <c r="C9" s="120"/>
      <c r="D9" s="120"/>
      <c r="E9" s="57">
        <f t="shared" ref="E9:F9" si="0">SUM(E15,E19,E24,E29,E36,E39)</f>
        <v>60</v>
      </c>
      <c r="F9" s="57">
        <f t="shared" si="0"/>
        <v>20</v>
      </c>
      <c r="G9" s="57">
        <f>SUM(G15,G19,G24,G29,G36,G39)</f>
        <v>139</v>
      </c>
      <c r="H9" s="57">
        <f>SUM(H15,H19,H24,H29,H36,H39)</f>
        <v>149</v>
      </c>
      <c r="I9" s="57">
        <f t="shared" ref="I9:O9" si="1">SUM(I15,I19,I24,I29,I36,I39)</f>
        <v>0</v>
      </c>
      <c r="J9" s="57">
        <f t="shared" si="1"/>
        <v>3</v>
      </c>
      <c r="K9" s="57">
        <f t="shared" si="1"/>
        <v>216</v>
      </c>
      <c r="L9" s="57">
        <f t="shared" si="1"/>
        <v>72</v>
      </c>
      <c r="M9" s="57">
        <f t="shared" si="1"/>
        <v>0</v>
      </c>
      <c r="N9" s="57">
        <f t="shared" si="1"/>
        <v>2</v>
      </c>
      <c r="O9" s="57">
        <f t="shared" si="1"/>
        <v>0</v>
      </c>
      <c r="P9" s="11"/>
      <c r="Q9" s="11"/>
    </row>
    <row r="10" spans="1:17" s="42" customFormat="1" ht="15.75" x14ac:dyDescent="0.25">
      <c r="A10" s="115" t="s">
        <v>73</v>
      </c>
      <c r="B10" s="116"/>
      <c r="C10" s="116"/>
      <c r="D10" s="117"/>
      <c r="E10" s="85">
        <f>E15+E19+E24+E29</f>
        <v>42</v>
      </c>
      <c r="F10" s="85">
        <f t="shared" ref="F10:O10" si="2">F15+F19+F24+F29</f>
        <v>15</v>
      </c>
      <c r="G10" s="85">
        <f t="shared" si="2"/>
        <v>112</v>
      </c>
      <c r="H10" s="85">
        <f t="shared" si="2"/>
        <v>116</v>
      </c>
      <c r="I10" s="85">
        <f t="shared" si="2"/>
        <v>0</v>
      </c>
      <c r="J10" s="85">
        <f t="shared" si="2"/>
        <v>0</v>
      </c>
      <c r="K10" s="85">
        <f t="shared" si="2"/>
        <v>183</v>
      </c>
      <c r="L10" s="85">
        <f t="shared" si="2"/>
        <v>45</v>
      </c>
      <c r="M10" s="85">
        <f t="shared" si="2"/>
        <v>0</v>
      </c>
      <c r="N10" s="85">
        <f t="shared" si="2"/>
        <v>2</v>
      </c>
      <c r="O10" s="85">
        <f t="shared" si="2"/>
        <v>0</v>
      </c>
      <c r="P10" s="87"/>
      <c r="Q10" s="87"/>
    </row>
    <row r="11" spans="1:17" ht="25.5" x14ac:dyDescent="0.25">
      <c r="A11" s="88">
        <v>31</v>
      </c>
      <c r="B11" s="96" t="s">
        <v>32</v>
      </c>
      <c r="C11" s="13">
        <v>311</v>
      </c>
      <c r="D11" s="41" t="s">
        <v>34</v>
      </c>
      <c r="E11" s="65">
        <v>3</v>
      </c>
      <c r="F11" s="51">
        <v>1</v>
      </c>
      <c r="G11" s="51">
        <v>9</v>
      </c>
      <c r="H11" s="51">
        <v>6</v>
      </c>
      <c r="I11" s="51"/>
      <c r="J11" s="51"/>
      <c r="K11" s="65">
        <v>15</v>
      </c>
      <c r="L11" s="65">
        <v>0</v>
      </c>
      <c r="M11" s="51"/>
      <c r="N11" s="51"/>
      <c r="O11" s="51"/>
      <c r="P11" s="12" t="s">
        <v>16</v>
      </c>
      <c r="Q11" s="12" t="s">
        <v>16</v>
      </c>
    </row>
    <row r="12" spans="1:17" ht="30" customHeight="1" x14ac:dyDescent="0.25">
      <c r="A12" s="89"/>
      <c r="B12" s="97"/>
      <c r="C12" s="13">
        <v>312</v>
      </c>
      <c r="D12" s="40" t="s">
        <v>60</v>
      </c>
      <c r="E12" s="65">
        <v>3</v>
      </c>
      <c r="F12" s="51">
        <v>1</v>
      </c>
      <c r="G12" s="51">
        <v>9</v>
      </c>
      <c r="H12" s="51">
        <v>6</v>
      </c>
      <c r="I12" s="51"/>
      <c r="J12" s="51"/>
      <c r="K12" s="65">
        <v>15</v>
      </c>
      <c r="L12" s="65">
        <v>0</v>
      </c>
      <c r="M12" s="51"/>
      <c r="N12" s="51"/>
      <c r="O12" s="51"/>
      <c r="P12" s="12" t="s">
        <v>16</v>
      </c>
      <c r="Q12" s="12" t="s">
        <v>16</v>
      </c>
    </row>
    <row r="13" spans="1:17" ht="26.45" customHeight="1" x14ac:dyDescent="0.25">
      <c r="A13" s="89"/>
      <c r="B13" s="97"/>
      <c r="C13" s="35">
        <v>313</v>
      </c>
      <c r="D13" s="41" t="s">
        <v>35</v>
      </c>
      <c r="E13" s="44">
        <v>3</v>
      </c>
      <c r="F13" s="44">
        <v>1</v>
      </c>
      <c r="G13" s="51">
        <v>6</v>
      </c>
      <c r="H13" s="51">
        <v>6</v>
      </c>
      <c r="I13" s="44"/>
      <c r="J13" s="44"/>
      <c r="K13" s="65">
        <v>12</v>
      </c>
      <c r="L13" s="65">
        <v>0</v>
      </c>
      <c r="M13" s="44"/>
      <c r="N13" s="44"/>
      <c r="O13" s="44"/>
      <c r="P13" s="12" t="s">
        <v>16</v>
      </c>
      <c r="Q13" s="12" t="s">
        <v>16</v>
      </c>
    </row>
    <row r="14" spans="1:17" s="42" customFormat="1" ht="25.15" customHeight="1" x14ac:dyDescent="0.25">
      <c r="A14" s="89"/>
      <c r="B14" s="97"/>
      <c r="C14" s="35">
        <v>314</v>
      </c>
      <c r="D14" s="41" t="s">
        <v>36</v>
      </c>
      <c r="E14" s="44">
        <v>3</v>
      </c>
      <c r="F14" s="44">
        <v>1</v>
      </c>
      <c r="G14" s="51">
        <v>6</v>
      </c>
      <c r="H14" s="51">
        <v>6</v>
      </c>
      <c r="I14" s="44"/>
      <c r="J14" s="44"/>
      <c r="K14" s="65">
        <v>12</v>
      </c>
      <c r="L14" s="65">
        <v>0</v>
      </c>
      <c r="M14" s="44"/>
      <c r="N14" s="44"/>
      <c r="O14" s="44"/>
      <c r="P14" s="12" t="s">
        <v>16</v>
      </c>
      <c r="Q14" s="12" t="s">
        <v>16</v>
      </c>
    </row>
    <row r="15" spans="1:17" ht="15.75" x14ac:dyDescent="0.25">
      <c r="A15" s="90"/>
      <c r="B15" s="98"/>
      <c r="C15" s="13"/>
      <c r="D15" s="68" t="s">
        <v>53</v>
      </c>
      <c r="E15" s="78">
        <f>SUM(E11:E14)</f>
        <v>12</v>
      </c>
      <c r="F15" s="79">
        <f>SUM(F11:F14)</f>
        <v>4</v>
      </c>
      <c r="G15" s="79">
        <f>SUM(G11:G14)</f>
        <v>30</v>
      </c>
      <c r="H15" s="79">
        <f>SUM(H11:H14)</f>
        <v>24</v>
      </c>
      <c r="I15" s="79"/>
      <c r="J15" s="79"/>
      <c r="K15" s="80">
        <f>SUM(K11:K14)</f>
        <v>54</v>
      </c>
      <c r="L15" s="80">
        <f>SUM(L11:L14)</f>
        <v>0</v>
      </c>
      <c r="M15" s="79"/>
      <c r="N15" s="79"/>
      <c r="O15" s="79"/>
      <c r="P15" s="12"/>
      <c r="Q15" s="12"/>
    </row>
    <row r="16" spans="1:17" ht="25.5" x14ac:dyDescent="0.25">
      <c r="A16" s="91">
        <v>32</v>
      </c>
      <c r="B16" s="96" t="s">
        <v>33</v>
      </c>
      <c r="C16" s="13">
        <v>321</v>
      </c>
      <c r="D16" s="39" t="s">
        <v>37</v>
      </c>
      <c r="E16" s="45">
        <v>3</v>
      </c>
      <c r="F16" s="51">
        <v>1</v>
      </c>
      <c r="G16" s="51">
        <v>6</v>
      </c>
      <c r="H16" s="51">
        <v>3</v>
      </c>
      <c r="I16" s="51"/>
      <c r="J16" s="51"/>
      <c r="K16" s="65">
        <v>0</v>
      </c>
      <c r="L16" s="65">
        <v>9</v>
      </c>
      <c r="M16" s="51"/>
      <c r="N16" s="51"/>
      <c r="O16" s="51"/>
      <c r="P16" s="12" t="s">
        <v>16</v>
      </c>
      <c r="Q16" s="12" t="s">
        <v>16</v>
      </c>
    </row>
    <row r="17" spans="1:17" ht="25.5" x14ac:dyDescent="0.25">
      <c r="A17" s="118"/>
      <c r="B17" s="97"/>
      <c r="C17" s="35">
        <v>322</v>
      </c>
      <c r="D17" s="41" t="s">
        <v>67</v>
      </c>
      <c r="E17" s="44">
        <v>3</v>
      </c>
      <c r="F17" s="44">
        <v>1</v>
      </c>
      <c r="G17" s="44">
        <v>15</v>
      </c>
      <c r="H17" s="44">
        <v>15</v>
      </c>
      <c r="I17" s="44"/>
      <c r="J17" s="44"/>
      <c r="K17" s="44">
        <v>30</v>
      </c>
      <c r="L17" s="44">
        <v>0</v>
      </c>
      <c r="M17" s="44"/>
      <c r="N17" s="44"/>
      <c r="O17" s="44"/>
      <c r="P17" s="12" t="s">
        <v>16</v>
      </c>
      <c r="Q17" s="12" t="s">
        <v>16</v>
      </c>
    </row>
    <row r="18" spans="1:17" s="42" customFormat="1" ht="23.45" customHeight="1" x14ac:dyDescent="0.25">
      <c r="A18" s="118"/>
      <c r="B18" s="97"/>
      <c r="C18" s="35">
        <v>323</v>
      </c>
      <c r="D18" s="41" t="s">
        <v>64</v>
      </c>
      <c r="E18" s="44">
        <v>3</v>
      </c>
      <c r="F18" s="44">
        <v>1</v>
      </c>
      <c r="G18" s="44">
        <v>6</v>
      </c>
      <c r="H18" s="44">
        <v>6</v>
      </c>
      <c r="I18" s="44"/>
      <c r="J18" s="44"/>
      <c r="K18" s="44">
        <v>12</v>
      </c>
      <c r="L18" s="44">
        <v>0</v>
      </c>
      <c r="M18" s="44"/>
      <c r="N18" s="44"/>
      <c r="O18" s="44"/>
      <c r="P18" s="12" t="s">
        <v>16</v>
      </c>
      <c r="Q18" s="12" t="s">
        <v>16</v>
      </c>
    </row>
    <row r="19" spans="1:17" ht="15.75" x14ac:dyDescent="0.25">
      <c r="A19" s="92"/>
      <c r="B19" s="98"/>
      <c r="C19" s="13"/>
      <c r="D19" s="47" t="s">
        <v>54</v>
      </c>
      <c r="E19" s="81">
        <f>SUM(E16:E18)</f>
        <v>9</v>
      </c>
      <c r="F19" s="79">
        <f>SUM(F16:F18)</f>
        <v>3</v>
      </c>
      <c r="G19" s="79">
        <f>SUM(G16:G18)</f>
        <v>27</v>
      </c>
      <c r="H19" s="79">
        <f>SUM(H16:H18)</f>
        <v>24</v>
      </c>
      <c r="I19" s="79"/>
      <c r="J19" s="79"/>
      <c r="K19" s="81">
        <f>SUM(K16:K18)</f>
        <v>42</v>
      </c>
      <c r="L19" s="81">
        <f>SUM(L16:L18)</f>
        <v>9</v>
      </c>
      <c r="M19" s="79"/>
      <c r="N19" s="79"/>
      <c r="O19" s="79"/>
      <c r="P19" s="12"/>
      <c r="Q19" s="12"/>
    </row>
    <row r="20" spans="1:17" ht="25.5" x14ac:dyDescent="0.25">
      <c r="A20" s="88">
        <v>33</v>
      </c>
      <c r="B20" s="96" t="s">
        <v>38</v>
      </c>
      <c r="C20" s="13">
        <v>331</v>
      </c>
      <c r="D20" s="41" t="s">
        <v>62</v>
      </c>
      <c r="E20" s="43">
        <v>3</v>
      </c>
      <c r="F20" s="51">
        <v>1</v>
      </c>
      <c r="G20" s="51">
        <v>6</v>
      </c>
      <c r="H20" s="51">
        <v>6</v>
      </c>
      <c r="I20" s="51"/>
      <c r="J20" s="51"/>
      <c r="K20" s="65">
        <v>0</v>
      </c>
      <c r="L20" s="43">
        <v>12</v>
      </c>
      <c r="M20" s="51"/>
      <c r="N20" s="51"/>
      <c r="O20" s="51"/>
      <c r="P20" s="12" t="s">
        <v>16</v>
      </c>
      <c r="Q20" s="12" t="s">
        <v>16</v>
      </c>
    </row>
    <row r="21" spans="1:17" ht="25.5" x14ac:dyDescent="0.25">
      <c r="A21" s="89"/>
      <c r="B21" s="97"/>
      <c r="C21" s="35">
        <v>332</v>
      </c>
      <c r="D21" s="41" t="s">
        <v>39</v>
      </c>
      <c r="E21" s="44">
        <v>3</v>
      </c>
      <c r="F21" s="44">
        <v>1</v>
      </c>
      <c r="G21" s="44">
        <v>15</v>
      </c>
      <c r="H21" s="44">
        <v>15</v>
      </c>
      <c r="I21" s="44"/>
      <c r="J21" s="44"/>
      <c r="K21" s="44">
        <v>30</v>
      </c>
      <c r="L21" s="44">
        <v>0</v>
      </c>
      <c r="M21" s="44"/>
      <c r="N21" s="44"/>
      <c r="O21" s="44"/>
      <c r="P21" s="12" t="s">
        <v>16</v>
      </c>
      <c r="Q21" s="12" t="s">
        <v>16</v>
      </c>
    </row>
    <row r="22" spans="1:17" s="42" customFormat="1" ht="29.45" customHeight="1" x14ac:dyDescent="0.25">
      <c r="A22" s="89"/>
      <c r="B22" s="97"/>
      <c r="C22" s="35">
        <v>333</v>
      </c>
      <c r="D22" s="39" t="s">
        <v>40</v>
      </c>
      <c r="E22" s="44">
        <v>4</v>
      </c>
      <c r="F22" s="44">
        <v>1</v>
      </c>
      <c r="G22" s="44">
        <v>7</v>
      </c>
      <c r="H22" s="44">
        <v>14</v>
      </c>
      <c r="I22" s="44"/>
      <c r="J22" s="44"/>
      <c r="K22" s="44">
        <v>21</v>
      </c>
      <c r="L22" s="44">
        <v>0</v>
      </c>
      <c r="M22" s="44"/>
      <c r="N22" s="44"/>
      <c r="O22" s="44"/>
      <c r="P22" s="12" t="s">
        <v>16</v>
      </c>
      <c r="Q22" s="12" t="s">
        <v>16</v>
      </c>
    </row>
    <row r="23" spans="1:17" s="42" customFormat="1" ht="39" customHeight="1" x14ac:dyDescent="0.25">
      <c r="A23" s="89"/>
      <c r="B23" s="97"/>
      <c r="C23" s="35">
        <v>334</v>
      </c>
      <c r="D23" s="48" t="s">
        <v>52</v>
      </c>
      <c r="E23" s="46">
        <v>1</v>
      </c>
      <c r="F23" s="52">
        <v>1</v>
      </c>
      <c r="G23" s="52">
        <v>0</v>
      </c>
      <c r="H23" s="52">
        <v>6</v>
      </c>
      <c r="I23" s="44"/>
      <c r="J23" s="44"/>
      <c r="K23" s="44">
        <v>6</v>
      </c>
      <c r="L23" s="44">
        <v>0</v>
      </c>
      <c r="M23" s="44"/>
      <c r="N23" s="44">
        <v>2</v>
      </c>
      <c r="O23" s="44"/>
      <c r="P23" s="12" t="s">
        <v>16</v>
      </c>
      <c r="Q23" s="12" t="s">
        <v>16</v>
      </c>
    </row>
    <row r="24" spans="1:17" ht="15.75" x14ac:dyDescent="0.25">
      <c r="A24" s="90"/>
      <c r="B24" s="98"/>
      <c r="C24" s="13"/>
      <c r="D24" s="47" t="s">
        <v>55</v>
      </c>
      <c r="E24" s="82">
        <f>SUM(E20:E23)</f>
        <v>11</v>
      </c>
      <c r="F24" s="82">
        <f>SUM(F20:F23)</f>
        <v>4</v>
      </c>
      <c r="G24" s="82">
        <f>SUM(G20:G23)</f>
        <v>28</v>
      </c>
      <c r="H24" s="82">
        <f>SUM(H20:H23)</f>
        <v>41</v>
      </c>
      <c r="I24" s="79"/>
      <c r="J24" s="79"/>
      <c r="K24" s="80">
        <f>SUM(K20:K23)</f>
        <v>57</v>
      </c>
      <c r="L24" s="81">
        <f>SUM(L20:L23)</f>
        <v>12</v>
      </c>
      <c r="M24" s="81"/>
      <c r="N24" s="81">
        <f t="shared" ref="N24" si="3">SUM(N20:N23)</f>
        <v>2</v>
      </c>
      <c r="O24" s="79"/>
      <c r="P24" s="12"/>
      <c r="Q24" s="12"/>
    </row>
    <row r="25" spans="1:17" ht="25.5" x14ac:dyDescent="0.25">
      <c r="A25" s="88">
        <v>34</v>
      </c>
      <c r="B25" s="96" t="s">
        <v>41</v>
      </c>
      <c r="C25" s="13">
        <v>341</v>
      </c>
      <c r="D25" s="39" t="s">
        <v>42</v>
      </c>
      <c r="E25" s="43">
        <v>3</v>
      </c>
      <c r="F25" s="51">
        <v>1</v>
      </c>
      <c r="G25" s="51">
        <v>6</v>
      </c>
      <c r="H25" s="51">
        <v>3</v>
      </c>
      <c r="I25" s="51"/>
      <c r="J25" s="51"/>
      <c r="K25" s="65">
        <v>0</v>
      </c>
      <c r="L25" s="43">
        <v>9</v>
      </c>
      <c r="M25" s="51"/>
      <c r="N25" s="51"/>
      <c r="O25" s="51"/>
      <c r="P25" s="12" t="s">
        <v>16</v>
      </c>
      <c r="Q25" s="12" t="s">
        <v>16</v>
      </c>
    </row>
    <row r="26" spans="1:17" ht="25.5" x14ac:dyDescent="0.25">
      <c r="A26" s="89"/>
      <c r="B26" s="97"/>
      <c r="C26" s="13">
        <v>342</v>
      </c>
      <c r="D26" s="40" t="s">
        <v>63</v>
      </c>
      <c r="E26" s="43">
        <v>3</v>
      </c>
      <c r="F26" s="51">
        <v>1</v>
      </c>
      <c r="G26" s="44">
        <v>15</v>
      </c>
      <c r="H26" s="44">
        <v>15</v>
      </c>
      <c r="I26" s="44"/>
      <c r="J26" s="44"/>
      <c r="K26" s="44">
        <v>30</v>
      </c>
      <c r="L26" s="43">
        <v>0</v>
      </c>
      <c r="M26" s="51"/>
      <c r="N26" s="51"/>
      <c r="O26" s="51"/>
      <c r="P26" s="12" t="s">
        <v>16</v>
      </c>
      <c r="Q26" s="12" t="s">
        <v>16</v>
      </c>
    </row>
    <row r="27" spans="1:17" s="42" customFormat="1" ht="27.6" customHeight="1" x14ac:dyDescent="0.25">
      <c r="A27" s="89"/>
      <c r="B27" s="97"/>
      <c r="C27" s="13">
        <v>343</v>
      </c>
      <c r="D27" s="39" t="s">
        <v>49</v>
      </c>
      <c r="E27" s="43">
        <v>1</v>
      </c>
      <c r="F27" s="45">
        <v>1</v>
      </c>
      <c r="G27" s="51">
        <v>0</v>
      </c>
      <c r="H27" s="51">
        <v>6</v>
      </c>
      <c r="I27" s="51"/>
      <c r="J27" s="51"/>
      <c r="K27" s="43">
        <v>0</v>
      </c>
      <c r="L27" s="43">
        <v>6</v>
      </c>
      <c r="M27" s="51"/>
      <c r="N27" s="51"/>
      <c r="O27" s="51"/>
      <c r="P27" s="12" t="s">
        <v>16</v>
      </c>
      <c r="Q27" s="12" t="s">
        <v>16</v>
      </c>
    </row>
    <row r="28" spans="1:17" ht="31.15" customHeight="1" x14ac:dyDescent="0.25">
      <c r="A28" s="89"/>
      <c r="B28" s="97"/>
      <c r="C28" s="38">
        <v>344</v>
      </c>
      <c r="D28" s="40" t="s">
        <v>43</v>
      </c>
      <c r="E28" s="44">
        <v>3</v>
      </c>
      <c r="F28" s="44">
        <v>1</v>
      </c>
      <c r="G28" s="44">
        <v>6</v>
      </c>
      <c r="H28" s="44">
        <v>3</v>
      </c>
      <c r="I28" s="44"/>
      <c r="J28" s="44"/>
      <c r="K28" s="44">
        <v>0</v>
      </c>
      <c r="L28" s="44">
        <v>9</v>
      </c>
      <c r="M28" s="44"/>
      <c r="N28" s="44"/>
      <c r="O28" s="44"/>
      <c r="P28" s="12" t="s">
        <v>16</v>
      </c>
      <c r="Q28" s="12" t="s">
        <v>16</v>
      </c>
    </row>
    <row r="29" spans="1:17" ht="15.75" x14ac:dyDescent="0.25">
      <c r="A29" s="90"/>
      <c r="B29" s="98"/>
      <c r="C29" s="13"/>
      <c r="D29" s="47" t="s">
        <v>56</v>
      </c>
      <c r="E29" s="81">
        <f>SUM(E25:E28)</f>
        <v>10</v>
      </c>
      <c r="F29" s="79">
        <f>SUM(F25:F28)</f>
        <v>4</v>
      </c>
      <c r="G29" s="79">
        <f>SUM(G25:G28)</f>
        <v>27</v>
      </c>
      <c r="H29" s="79">
        <f>SUM(H25:H28)</f>
        <v>27</v>
      </c>
      <c r="I29" s="79"/>
      <c r="J29" s="79"/>
      <c r="K29" s="81">
        <f>SUM(K25:K28)</f>
        <v>30</v>
      </c>
      <c r="L29" s="81">
        <f>SUM(L25:L28)</f>
        <v>24</v>
      </c>
      <c r="M29" s="79"/>
      <c r="N29" s="79"/>
      <c r="O29" s="79"/>
      <c r="P29" s="12"/>
      <c r="Q29" s="12"/>
    </row>
    <row r="30" spans="1:17" s="42" customFormat="1" ht="15.75" x14ac:dyDescent="0.25">
      <c r="A30" s="115" t="s">
        <v>72</v>
      </c>
      <c r="B30" s="116"/>
      <c r="C30" s="116"/>
      <c r="D30" s="117"/>
      <c r="E30" s="85">
        <f>E36+E39</f>
        <v>18</v>
      </c>
      <c r="F30" s="85">
        <f t="shared" ref="F30:O30" si="4">F36+F39</f>
        <v>5</v>
      </c>
      <c r="G30" s="85">
        <f t="shared" si="4"/>
        <v>27</v>
      </c>
      <c r="H30" s="85">
        <f t="shared" si="4"/>
        <v>33</v>
      </c>
      <c r="I30" s="85">
        <f t="shared" si="4"/>
        <v>0</v>
      </c>
      <c r="J30" s="85">
        <f t="shared" si="4"/>
        <v>3</v>
      </c>
      <c r="K30" s="85">
        <f t="shared" si="4"/>
        <v>33</v>
      </c>
      <c r="L30" s="85">
        <f t="shared" si="4"/>
        <v>27</v>
      </c>
      <c r="M30" s="85">
        <f t="shared" si="4"/>
        <v>0</v>
      </c>
      <c r="N30" s="85">
        <f t="shared" si="4"/>
        <v>0</v>
      </c>
      <c r="O30" s="85">
        <f t="shared" si="4"/>
        <v>0</v>
      </c>
      <c r="P30" s="86"/>
      <c r="Q30" s="86"/>
    </row>
    <row r="31" spans="1:17" ht="25.5" x14ac:dyDescent="0.25">
      <c r="A31" s="88">
        <v>41</v>
      </c>
      <c r="B31" s="109" t="s">
        <v>44</v>
      </c>
      <c r="C31" s="13">
        <v>411</v>
      </c>
      <c r="D31" s="49" t="s">
        <v>45</v>
      </c>
      <c r="E31" s="43">
        <v>3</v>
      </c>
      <c r="F31" s="44">
        <v>0</v>
      </c>
      <c r="G31" s="51">
        <v>21</v>
      </c>
      <c r="H31" s="51">
        <v>0</v>
      </c>
      <c r="I31" s="51"/>
      <c r="J31" s="51"/>
      <c r="K31" s="43">
        <v>21</v>
      </c>
      <c r="L31" s="43">
        <v>0</v>
      </c>
      <c r="M31" s="51"/>
      <c r="N31" s="51"/>
      <c r="O31" s="51"/>
      <c r="P31" s="12" t="s">
        <v>16</v>
      </c>
      <c r="Q31" s="12" t="s">
        <v>16</v>
      </c>
    </row>
    <row r="32" spans="1:17" ht="25.5" x14ac:dyDescent="0.25">
      <c r="A32" s="89"/>
      <c r="B32" s="110"/>
      <c r="C32" s="88">
        <v>412</v>
      </c>
      <c r="D32" s="40" t="s">
        <v>46</v>
      </c>
      <c r="E32" s="44">
        <v>3</v>
      </c>
      <c r="F32" s="44">
        <v>1</v>
      </c>
      <c r="G32" s="44">
        <v>6</v>
      </c>
      <c r="H32" s="44">
        <v>6</v>
      </c>
      <c r="I32" s="44"/>
      <c r="J32" s="44"/>
      <c r="K32" s="44">
        <v>0</v>
      </c>
      <c r="L32" s="44">
        <v>12</v>
      </c>
      <c r="M32" s="44"/>
      <c r="N32" s="44"/>
      <c r="O32" s="44"/>
      <c r="P32" s="12" t="s">
        <v>16</v>
      </c>
      <c r="Q32" s="12" t="s">
        <v>16</v>
      </c>
    </row>
    <row r="33" spans="1:17" s="42" customFormat="1" ht="24" customHeight="1" x14ac:dyDescent="0.25">
      <c r="A33" s="89"/>
      <c r="B33" s="110"/>
      <c r="C33" s="90"/>
      <c r="D33" s="50" t="s">
        <v>69</v>
      </c>
      <c r="E33" s="44">
        <v>0</v>
      </c>
      <c r="F33" s="44"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12"/>
      <c r="Q33" s="12"/>
    </row>
    <row r="34" spans="1:17" ht="27.6" customHeight="1" x14ac:dyDescent="0.25">
      <c r="A34" s="89"/>
      <c r="B34" s="110"/>
      <c r="C34" s="38">
        <v>413</v>
      </c>
      <c r="D34" s="39" t="s">
        <v>47</v>
      </c>
      <c r="E34" s="44">
        <v>3</v>
      </c>
      <c r="F34" s="44">
        <v>1</v>
      </c>
      <c r="G34" s="44">
        <v>0</v>
      </c>
      <c r="H34" s="44">
        <v>12</v>
      </c>
      <c r="I34" s="44"/>
      <c r="J34" s="44"/>
      <c r="K34" s="44">
        <v>12</v>
      </c>
      <c r="L34" s="44">
        <v>0</v>
      </c>
      <c r="M34" s="44"/>
      <c r="N34" s="44"/>
      <c r="O34" s="44"/>
      <c r="P34" s="12" t="s">
        <v>16</v>
      </c>
      <c r="Q34" s="12" t="s">
        <v>16</v>
      </c>
    </row>
    <row r="35" spans="1:17" s="42" customFormat="1" ht="27.6" customHeight="1" x14ac:dyDescent="0.25">
      <c r="A35" s="89"/>
      <c r="B35" s="110"/>
      <c r="C35" s="38">
        <v>414</v>
      </c>
      <c r="D35" s="50" t="s">
        <v>61</v>
      </c>
      <c r="E35" s="43">
        <v>6</v>
      </c>
      <c r="F35" s="51">
        <v>2</v>
      </c>
      <c r="G35" s="51">
        <v>0</v>
      </c>
      <c r="H35" s="51">
        <v>0</v>
      </c>
      <c r="I35" s="51"/>
      <c r="J35" s="51">
        <v>3</v>
      </c>
      <c r="K35" s="44">
        <v>0</v>
      </c>
      <c r="L35" s="44">
        <v>0</v>
      </c>
      <c r="M35" s="44"/>
      <c r="N35" s="44"/>
      <c r="O35" s="44"/>
      <c r="P35" s="12" t="s">
        <v>16</v>
      </c>
      <c r="Q35" s="12" t="s">
        <v>16</v>
      </c>
    </row>
    <row r="36" spans="1:17" ht="15.75" x14ac:dyDescent="0.25">
      <c r="A36" s="90"/>
      <c r="B36" s="111"/>
      <c r="C36" s="13"/>
      <c r="D36" s="47" t="s">
        <v>57</v>
      </c>
      <c r="E36" s="83">
        <f>SUM(E31:E35)</f>
        <v>15</v>
      </c>
      <c r="F36" s="83">
        <f>SUM(F32:F35)</f>
        <v>4</v>
      </c>
      <c r="G36" s="83">
        <f>SUM(G31:G35)</f>
        <v>27</v>
      </c>
      <c r="H36" s="83">
        <f>SUM(H31:H35)</f>
        <v>18</v>
      </c>
      <c r="I36" s="83"/>
      <c r="J36" s="83">
        <f t="shared" ref="J36" si="5">SUM(J31:J35)</f>
        <v>3</v>
      </c>
      <c r="K36" s="81">
        <f>SUM(K31:K35)</f>
        <v>33</v>
      </c>
      <c r="L36" s="81">
        <f>SUM(L31:L35)</f>
        <v>12</v>
      </c>
      <c r="M36" s="79"/>
      <c r="N36" s="79"/>
      <c r="O36" s="79"/>
      <c r="P36" s="12"/>
      <c r="Q36" s="12"/>
    </row>
    <row r="37" spans="1:17" s="67" customFormat="1" ht="26.45" customHeight="1" x14ac:dyDescent="0.25">
      <c r="A37" s="91">
        <v>42</v>
      </c>
      <c r="B37" s="107" t="s">
        <v>48</v>
      </c>
      <c r="C37" s="91">
        <v>421</v>
      </c>
      <c r="D37" s="40" t="s">
        <v>65</v>
      </c>
      <c r="E37" s="65">
        <v>3</v>
      </c>
      <c r="F37" s="51">
        <v>1</v>
      </c>
      <c r="G37" s="51">
        <v>0</v>
      </c>
      <c r="H37" s="51">
        <v>15</v>
      </c>
      <c r="I37" s="51"/>
      <c r="J37" s="51"/>
      <c r="K37" s="65">
        <v>0</v>
      </c>
      <c r="L37" s="65">
        <v>0</v>
      </c>
      <c r="M37" s="51"/>
      <c r="N37" s="51"/>
      <c r="O37" s="51"/>
      <c r="P37" s="66" t="s">
        <v>16</v>
      </c>
      <c r="Q37" s="66" t="s">
        <v>16</v>
      </c>
    </row>
    <row r="38" spans="1:17" s="67" customFormat="1" ht="25.5" x14ac:dyDescent="0.25">
      <c r="A38" s="92"/>
      <c r="B38" s="108"/>
      <c r="C38" s="92"/>
      <c r="D38" s="41" t="str">
        <f>'[1]EPDIS 21-22'!$D$47</f>
        <v xml:space="preserve">Ouverture ou approfondissement thématique </v>
      </c>
      <c r="E38" s="65">
        <v>3</v>
      </c>
      <c r="F38" s="51">
        <v>1</v>
      </c>
      <c r="G38" s="51">
        <v>0</v>
      </c>
      <c r="H38" s="51">
        <v>15</v>
      </c>
      <c r="I38" s="51"/>
      <c r="J38" s="51"/>
      <c r="K38" s="65">
        <v>0</v>
      </c>
      <c r="L38" s="65">
        <v>0</v>
      </c>
      <c r="M38" s="51"/>
      <c r="N38" s="51"/>
      <c r="O38" s="51"/>
      <c r="P38" s="12" t="s">
        <v>68</v>
      </c>
      <c r="Q38" s="12" t="s">
        <v>68</v>
      </c>
    </row>
    <row r="39" spans="1:17" ht="15.75" x14ac:dyDescent="0.25">
      <c r="A39" s="22"/>
      <c r="B39" s="38"/>
      <c r="C39" s="38"/>
      <c r="D39" s="47" t="s">
        <v>58</v>
      </c>
      <c r="E39" s="84">
        <v>3</v>
      </c>
      <c r="F39" s="84">
        <v>1</v>
      </c>
      <c r="G39" s="84">
        <v>0</v>
      </c>
      <c r="H39" s="84">
        <v>15</v>
      </c>
      <c r="I39" s="84"/>
      <c r="J39" s="84"/>
      <c r="K39" s="84">
        <v>0</v>
      </c>
      <c r="L39" s="84">
        <v>15</v>
      </c>
      <c r="M39" s="84"/>
      <c r="N39" s="84"/>
      <c r="O39" s="84"/>
      <c r="P39" s="12"/>
      <c r="Q39" s="12"/>
    </row>
    <row r="40" spans="1:17" ht="15.75" x14ac:dyDescent="0.25">
      <c r="A40" s="22"/>
      <c r="B40" s="37"/>
      <c r="C40" s="13"/>
      <c r="D40" s="36"/>
      <c r="E40" s="43"/>
      <c r="F40" s="51"/>
      <c r="G40" s="51"/>
      <c r="H40" s="51"/>
      <c r="I40" s="51"/>
      <c r="J40" s="51"/>
      <c r="K40" s="43"/>
      <c r="L40" s="43"/>
      <c r="M40" s="51"/>
      <c r="N40" s="51"/>
      <c r="O40" s="51"/>
      <c r="P40" s="12"/>
      <c r="Q40" s="12"/>
    </row>
    <row r="41" spans="1:17" ht="15.75" x14ac:dyDescent="0.25">
      <c r="A41" s="22"/>
      <c r="B41" s="34"/>
      <c r="C41" s="13"/>
      <c r="D41" s="36"/>
      <c r="E41" s="43"/>
      <c r="F41" s="51"/>
      <c r="G41" s="51"/>
      <c r="H41" s="51"/>
      <c r="I41" s="51"/>
      <c r="J41" s="51"/>
      <c r="K41" s="43"/>
      <c r="L41" s="43"/>
      <c r="M41" s="51"/>
      <c r="N41" s="51"/>
      <c r="O41" s="51"/>
      <c r="P41" s="12"/>
      <c r="Q41" s="12"/>
    </row>
    <row r="42" spans="1:17" ht="15.75" x14ac:dyDescent="0.25">
      <c r="A42" s="22"/>
      <c r="B42" s="99" t="s">
        <v>51</v>
      </c>
      <c r="C42" s="99"/>
      <c r="D42" s="100"/>
      <c r="E42" s="44">
        <f t="shared" ref="E42:O42" si="6">SUM(E41:E41)</f>
        <v>0</v>
      </c>
      <c r="F42" s="44">
        <f t="shared" si="6"/>
        <v>0</v>
      </c>
      <c r="G42" s="44">
        <f t="shared" si="6"/>
        <v>0</v>
      </c>
      <c r="H42" s="44">
        <f t="shared" si="6"/>
        <v>0</v>
      </c>
      <c r="I42" s="44">
        <f t="shared" si="6"/>
        <v>0</v>
      </c>
      <c r="J42" s="44">
        <f t="shared" si="6"/>
        <v>0</v>
      </c>
      <c r="K42" s="44">
        <f t="shared" si="6"/>
        <v>0</v>
      </c>
      <c r="L42" s="44">
        <f t="shared" si="6"/>
        <v>0</v>
      </c>
      <c r="M42" s="44">
        <f t="shared" si="6"/>
        <v>0</v>
      </c>
      <c r="N42" s="44">
        <f t="shared" si="6"/>
        <v>0</v>
      </c>
      <c r="O42" s="44">
        <f t="shared" si="6"/>
        <v>0</v>
      </c>
      <c r="P42" s="14"/>
      <c r="Q42" s="14"/>
    </row>
    <row r="43" spans="1:17" ht="15.75" x14ac:dyDescent="0.25">
      <c r="A43" s="15"/>
      <c r="B43" s="16"/>
      <c r="C43" s="16"/>
      <c r="D43" s="16"/>
      <c r="E43" s="17"/>
      <c r="K43" s="18"/>
      <c r="L43" s="18"/>
    </row>
    <row r="44" spans="1:17" s="19" customFormat="1" ht="15.75" x14ac:dyDescent="0.25">
      <c r="B44" s="20"/>
      <c r="C44" s="20"/>
      <c r="D44" s="21" t="s">
        <v>17</v>
      </c>
      <c r="E44" s="22">
        <f t="shared" ref="E44:O44" si="7">E9</f>
        <v>60</v>
      </c>
      <c r="F44" s="22">
        <f t="shared" si="7"/>
        <v>20</v>
      </c>
      <c r="G44" s="22">
        <f t="shared" si="7"/>
        <v>139</v>
      </c>
      <c r="H44" s="22">
        <f t="shared" si="7"/>
        <v>149</v>
      </c>
      <c r="I44" s="22">
        <f t="shared" si="7"/>
        <v>0</v>
      </c>
      <c r="J44" s="22">
        <f t="shared" si="7"/>
        <v>3</v>
      </c>
      <c r="K44" s="22">
        <f t="shared" si="7"/>
        <v>216</v>
      </c>
      <c r="L44" s="22">
        <f t="shared" si="7"/>
        <v>72</v>
      </c>
      <c r="M44" s="22">
        <f t="shared" si="7"/>
        <v>0</v>
      </c>
      <c r="N44" s="22">
        <f t="shared" si="7"/>
        <v>2</v>
      </c>
      <c r="O44" s="22">
        <f t="shared" si="7"/>
        <v>0</v>
      </c>
    </row>
    <row r="45" spans="1:17" ht="15.75" x14ac:dyDescent="0.25">
      <c r="B45" s="20"/>
      <c r="C45" s="20"/>
      <c r="D45" s="21" t="s">
        <v>18</v>
      </c>
      <c r="E45" s="22">
        <f t="shared" ref="E45:O45" si="8">E8</f>
        <v>0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22">
        <f t="shared" si="8"/>
        <v>0</v>
      </c>
      <c r="J45" s="22">
        <f t="shared" si="8"/>
        <v>0</v>
      </c>
      <c r="K45" s="22">
        <f t="shared" si="8"/>
        <v>0</v>
      </c>
      <c r="L45" s="22">
        <f t="shared" si="8"/>
        <v>0</v>
      </c>
      <c r="M45" s="22">
        <f t="shared" si="8"/>
        <v>0</v>
      </c>
      <c r="N45" s="22">
        <f t="shared" si="8"/>
        <v>0</v>
      </c>
      <c r="O45" s="22">
        <f t="shared" si="8"/>
        <v>0</v>
      </c>
    </row>
    <row r="46" spans="1:17" ht="15.75" x14ac:dyDescent="0.25">
      <c r="B46" s="20"/>
      <c r="C46" s="20"/>
      <c r="D46" s="21" t="s">
        <v>19</v>
      </c>
      <c r="E46" s="22">
        <f t="shared" ref="E46:O46" si="9">E9</f>
        <v>60</v>
      </c>
      <c r="F46" s="22">
        <f t="shared" si="9"/>
        <v>20</v>
      </c>
      <c r="G46" s="22">
        <f t="shared" si="9"/>
        <v>139</v>
      </c>
      <c r="H46" s="22">
        <f t="shared" si="9"/>
        <v>149</v>
      </c>
      <c r="I46" s="22">
        <f t="shared" si="9"/>
        <v>0</v>
      </c>
      <c r="J46" s="22">
        <f t="shared" si="9"/>
        <v>3</v>
      </c>
      <c r="K46" s="22">
        <f t="shared" si="9"/>
        <v>216</v>
      </c>
      <c r="L46" s="22">
        <f t="shared" si="9"/>
        <v>72</v>
      </c>
      <c r="M46" s="22">
        <f t="shared" si="9"/>
        <v>0</v>
      </c>
      <c r="N46" s="22">
        <f t="shared" si="9"/>
        <v>2</v>
      </c>
      <c r="O46" s="22">
        <f t="shared" si="9"/>
        <v>0</v>
      </c>
    </row>
    <row r="47" spans="1:17" x14ac:dyDescent="0.25">
      <c r="D47" s="23" t="s">
        <v>20</v>
      </c>
      <c r="E47" s="24">
        <v>60</v>
      </c>
      <c r="F47" s="60">
        <f t="shared" ref="F47" si="10">F48+F49</f>
        <v>19</v>
      </c>
      <c r="G47" s="60">
        <f>G48+G49</f>
        <v>144</v>
      </c>
      <c r="H47" s="60">
        <f t="shared" ref="H47:O47" si="11">H48+H49</f>
        <v>156</v>
      </c>
      <c r="I47" s="24">
        <f t="shared" si="11"/>
        <v>0</v>
      </c>
      <c r="J47" s="24">
        <f t="shared" si="11"/>
        <v>6</v>
      </c>
      <c r="K47" s="24">
        <f t="shared" si="11"/>
        <v>0</v>
      </c>
      <c r="L47" s="24"/>
      <c r="M47" s="24">
        <f t="shared" si="11"/>
        <v>0</v>
      </c>
      <c r="N47" s="24">
        <f t="shared" si="11"/>
        <v>0</v>
      </c>
      <c r="O47" s="24">
        <f t="shared" si="11"/>
        <v>0</v>
      </c>
    </row>
    <row r="48" spans="1:17" x14ac:dyDescent="0.25">
      <c r="D48" s="23" t="s">
        <v>21</v>
      </c>
      <c r="E48" s="25">
        <v>0</v>
      </c>
      <c r="F48" s="61">
        <v>0</v>
      </c>
      <c r="G48" s="61">
        <v>0</v>
      </c>
      <c r="H48" s="61">
        <v>0</v>
      </c>
      <c r="I48" s="25">
        <v>0</v>
      </c>
      <c r="J48" s="25">
        <v>0</v>
      </c>
      <c r="K48" s="25">
        <v>0</v>
      </c>
      <c r="L48" s="25"/>
      <c r="M48" s="25">
        <v>0</v>
      </c>
      <c r="N48" s="25">
        <v>0</v>
      </c>
      <c r="O48" s="25">
        <v>0</v>
      </c>
    </row>
    <row r="49" spans="4:15" x14ac:dyDescent="0.25">
      <c r="D49" s="23" t="s">
        <v>22</v>
      </c>
      <c r="E49" s="25">
        <v>60</v>
      </c>
      <c r="F49" s="61">
        <v>19</v>
      </c>
      <c r="G49" s="61">
        <v>144</v>
      </c>
      <c r="H49" s="61">
        <v>156</v>
      </c>
      <c r="I49" s="25">
        <v>0</v>
      </c>
      <c r="J49" s="25">
        <v>6</v>
      </c>
      <c r="K49" s="25">
        <f>K16+K37</f>
        <v>0</v>
      </c>
      <c r="L49" s="25"/>
      <c r="M49" s="25">
        <v>0</v>
      </c>
      <c r="N49" s="25">
        <v>0</v>
      </c>
      <c r="O49" s="25">
        <v>0</v>
      </c>
    </row>
    <row r="50" spans="4:15" x14ac:dyDescent="0.25">
      <c r="D50" s="26"/>
      <c r="E50" s="27"/>
      <c r="F50" s="62"/>
      <c r="G50" s="62"/>
      <c r="H50" s="62"/>
      <c r="I50" s="27"/>
      <c r="J50" s="27"/>
      <c r="K50" s="27"/>
      <c r="L50" s="27"/>
      <c r="M50" s="27"/>
      <c r="N50" s="27"/>
      <c r="O50" s="27"/>
    </row>
    <row r="51" spans="4:15" x14ac:dyDescent="0.25">
      <c r="D51" s="26"/>
      <c r="E51" s="28"/>
      <c r="F51" s="63"/>
      <c r="G51" s="63"/>
      <c r="H51" s="63"/>
      <c r="I51" s="28"/>
      <c r="J51" s="28"/>
      <c r="K51" s="29"/>
      <c r="L51" s="29"/>
      <c r="M51" s="29"/>
      <c r="N51" s="29"/>
      <c r="O51" s="29"/>
    </row>
    <row r="52" spans="4:15" x14ac:dyDescent="0.25">
      <c r="D52" s="93" t="s">
        <v>23</v>
      </c>
      <c r="E52" s="94"/>
      <c r="F52" s="95"/>
      <c r="G52" s="30">
        <f>G44*1.5</f>
        <v>208.5</v>
      </c>
      <c r="H52" s="30">
        <f>H44*1</f>
        <v>149</v>
      </c>
      <c r="I52" s="30">
        <f>I44*2</f>
        <v>0</v>
      </c>
      <c r="J52" s="31">
        <f>J44</f>
        <v>3</v>
      </c>
      <c r="K52" s="31">
        <f>SUM(G52:J52)</f>
        <v>360.5</v>
      </c>
      <c r="L52" s="31"/>
      <c r="M52" s="31">
        <f>M44</f>
        <v>0</v>
      </c>
      <c r="N52" s="31">
        <f>N44</f>
        <v>2</v>
      </c>
      <c r="O52" s="31">
        <f t="shared" ref="O52" si="12">O44</f>
        <v>0</v>
      </c>
    </row>
    <row r="53" spans="4:15" x14ac:dyDescent="0.25">
      <c r="D53" s="101" t="s">
        <v>24</v>
      </c>
      <c r="E53" s="102"/>
      <c r="F53" s="103"/>
      <c r="G53" s="32">
        <f>G47*1.5</f>
        <v>216</v>
      </c>
      <c r="H53" s="32">
        <f>H47*1</f>
        <v>156</v>
      </c>
      <c r="I53" s="32">
        <f>I47*2</f>
        <v>0</v>
      </c>
      <c r="J53" s="32">
        <f>J47*4</f>
        <v>24</v>
      </c>
      <c r="K53" s="32">
        <f>SUM(G53:J53)</f>
        <v>396</v>
      </c>
      <c r="L53" s="32"/>
      <c r="M53" s="32">
        <v>0</v>
      </c>
      <c r="N53" s="32">
        <v>0</v>
      </c>
      <c r="O53" s="32">
        <v>0</v>
      </c>
    </row>
    <row r="54" spans="4:15" x14ac:dyDescent="0.25">
      <c r="D54" s="28"/>
      <c r="E54" s="28"/>
      <c r="F54" s="63"/>
      <c r="G54" s="63"/>
      <c r="H54" s="63"/>
      <c r="I54" s="28"/>
      <c r="J54" s="28"/>
      <c r="K54" s="28"/>
      <c r="L54" s="28"/>
      <c r="M54" s="28"/>
      <c r="N54" s="28"/>
      <c r="O54" s="28"/>
    </row>
    <row r="55" spans="4:15" x14ac:dyDescent="0.25">
      <c r="D55" s="93" t="s">
        <v>25</v>
      </c>
      <c r="E55" s="94"/>
      <c r="F55" s="95"/>
      <c r="G55" s="64">
        <v>0</v>
      </c>
      <c r="H55" s="64">
        <v>0</v>
      </c>
      <c r="I55" s="33">
        <v>0</v>
      </c>
      <c r="J55" s="33">
        <v>0</v>
      </c>
      <c r="K55" s="31">
        <f t="shared" ref="K55:K60" si="13">SUM(G55:J55)</f>
        <v>0</v>
      </c>
      <c r="L55" s="31"/>
      <c r="M55" s="33">
        <v>0</v>
      </c>
      <c r="N55" s="33">
        <v>0</v>
      </c>
      <c r="O55" s="33">
        <v>0</v>
      </c>
    </row>
    <row r="56" spans="4:15" x14ac:dyDescent="0.25">
      <c r="D56" s="104" t="s">
        <v>26</v>
      </c>
      <c r="E56" s="105"/>
      <c r="F56" s="106"/>
      <c r="G56" s="64">
        <v>0</v>
      </c>
      <c r="H56" s="64">
        <v>0</v>
      </c>
      <c r="I56" s="33">
        <v>0</v>
      </c>
      <c r="J56" s="33">
        <v>0</v>
      </c>
      <c r="K56" s="31">
        <f t="shared" si="13"/>
        <v>0</v>
      </c>
      <c r="L56" s="31"/>
      <c r="M56" s="33">
        <v>0</v>
      </c>
      <c r="N56" s="33">
        <v>0</v>
      </c>
      <c r="O56" s="33">
        <v>0</v>
      </c>
    </row>
    <row r="57" spans="4:15" x14ac:dyDescent="0.25">
      <c r="D57" s="93" t="s">
        <v>27</v>
      </c>
      <c r="E57" s="94"/>
      <c r="F57" s="95"/>
      <c r="G57" s="64">
        <v>0</v>
      </c>
      <c r="H57" s="64">
        <v>0</v>
      </c>
      <c r="I57" s="33">
        <v>0</v>
      </c>
      <c r="J57" s="33">
        <v>0</v>
      </c>
      <c r="K57" s="31">
        <f t="shared" si="13"/>
        <v>0</v>
      </c>
      <c r="L57" s="31"/>
      <c r="M57" s="33">
        <v>0</v>
      </c>
      <c r="N57" s="33">
        <v>0</v>
      </c>
      <c r="O57" s="33">
        <v>0</v>
      </c>
    </row>
    <row r="58" spans="4:15" x14ac:dyDescent="0.25">
      <c r="D58" s="93" t="s">
        <v>28</v>
      </c>
      <c r="E58" s="94"/>
      <c r="F58" s="95"/>
      <c r="G58" s="64">
        <v>0</v>
      </c>
      <c r="H58" s="64">
        <v>0</v>
      </c>
      <c r="I58" s="33">
        <v>0</v>
      </c>
      <c r="J58" s="33">
        <v>0</v>
      </c>
      <c r="K58" s="31">
        <f t="shared" si="13"/>
        <v>0</v>
      </c>
      <c r="L58" s="31"/>
      <c r="M58" s="33">
        <v>0</v>
      </c>
      <c r="N58" s="33">
        <v>0</v>
      </c>
      <c r="O58" s="33">
        <v>0</v>
      </c>
    </row>
    <row r="59" spans="4:15" x14ac:dyDescent="0.25">
      <c r="D59" s="93" t="s">
        <v>29</v>
      </c>
      <c r="E59" s="94"/>
      <c r="F59" s="95"/>
      <c r="G59" s="64">
        <v>0</v>
      </c>
      <c r="H59" s="64">
        <v>0</v>
      </c>
      <c r="I59" s="33">
        <v>0</v>
      </c>
      <c r="J59" s="33">
        <v>0</v>
      </c>
      <c r="K59" s="31">
        <f t="shared" si="13"/>
        <v>0</v>
      </c>
      <c r="L59" s="31"/>
      <c r="M59" s="33">
        <v>0</v>
      </c>
      <c r="N59" s="33">
        <v>0</v>
      </c>
      <c r="O59" s="33">
        <v>0</v>
      </c>
    </row>
    <row r="60" spans="4:15" x14ac:dyDescent="0.25">
      <c r="D60" s="93" t="s">
        <v>30</v>
      </c>
      <c r="E60" s="94"/>
      <c r="F60" s="95"/>
      <c r="G60" s="64">
        <v>0</v>
      </c>
      <c r="H60" s="64">
        <v>0</v>
      </c>
      <c r="I60" s="33">
        <v>0</v>
      </c>
      <c r="J60" s="33">
        <v>0</v>
      </c>
      <c r="K60" s="31">
        <f t="shared" si="13"/>
        <v>0</v>
      </c>
      <c r="L60" s="31"/>
      <c r="M60" s="33">
        <v>0</v>
      </c>
      <c r="N60" s="33">
        <v>0</v>
      </c>
      <c r="O60" s="33">
        <v>0</v>
      </c>
    </row>
  </sheetData>
  <mergeCells count="27">
    <mergeCell ref="A5:E5"/>
    <mergeCell ref="A30:D30"/>
    <mergeCell ref="A10:D10"/>
    <mergeCell ref="A20:A24"/>
    <mergeCell ref="A25:A29"/>
    <mergeCell ref="A11:A15"/>
    <mergeCell ref="A16:A19"/>
    <mergeCell ref="A9:D9"/>
    <mergeCell ref="D59:F59"/>
    <mergeCell ref="D60:F60"/>
    <mergeCell ref="B11:B15"/>
    <mergeCell ref="B16:B19"/>
    <mergeCell ref="B20:B24"/>
    <mergeCell ref="B25:B29"/>
    <mergeCell ref="B42:D42"/>
    <mergeCell ref="D52:F52"/>
    <mergeCell ref="D53:F53"/>
    <mergeCell ref="D55:F55"/>
    <mergeCell ref="D56:F56"/>
    <mergeCell ref="B37:B38"/>
    <mergeCell ref="B31:B36"/>
    <mergeCell ref="A31:A36"/>
    <mergeCell ref="A37:A38"/>
    <mergeCell ref="C37:C38"/>
    <mergeCell ref="D57:F57"/>
    <mergeCell ref="D58:F58"/>
    <mergeCell ref="C32:C33"/>
  </mergeCells>
  <pageMargins left="0.70866141732283472" right="0.70866141732283472" top="0.74803149606299213" bottom="0.74803149606299213" header="0.31496062992125984" footer="0.31496062992125984"/>
  <pageSetup paperSize="8" scale="59" orientation="landscape" horizontalDpi="4294967294" r:id="rId1"/>
  <headerFooter>
    <oddFooter>&amp;R&amp;P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08D16C315EB46974E5EF97436D15F" ma:contentTypeVersion="6" ma:contentTypeDescription="Crée un document." ma:contentTypeScope="" ma:versionID="7cc64b5d7d59cf338dbe6ed4387ae8b0">
  <xsd:schema xmlns:xsd="http://www.w3.org/2001/XMLSchema" xmlns:xs="http://www.w3.org/2001/XMLSchema" xmlns:p="http://schemas.microsoft.com/office/2006/metadata/properties" xmlns:ns2="74e9726d-2de7-4d3e-83e1-f15cb81c19be" targetNamespace="http://schemas.microsoft.com/office/2006/metadata/properties" ma:root="true" ma:fieldsID="8c37b5d0572d7b1b42198851282005d3" ns2:_="">
    <xsd:import namespace="74e9726d-2de7-4d3e-83e1-f15cb81c19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9726d-2de7-4d3e-83e1-f15cb81c19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186A71-73D6-4FC1-A686-486ACA7E83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4CE5B0-9396-4C0A-880D-CE3584F85D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32F37-84EB-4DFE-8BE6-DF4B43F09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e9726d-2de7-4d3e-83e1-f15cb81c1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CY CERGY-PARIS UNIVERSITE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Dufournet Coestier</dc:creator>
  <cp:lastModifiedBy>LOPES Emily</cp:lastModifiedBy>
  <cp:lastPrinted>2022-11-28T14:06:43Z</cp:lastPrinted>
  <dcterms:created xsi:type="dcterms:W3CDTF">2022-09-27T12:47:49Z</dcterms:created>
  <dcterms:modified xsi:type="dcterms:W3CDTF">2023-03-29T12:49:48Z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0x010100A2408D16C315EB46974E5EF97436D15F</vt:lpwstr>
  </property>
</Properties>
</file>