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E:\ESPE - MesDoc\MesDoc\INSTANCES\Conseil d'Institut\CI 27 juin 2022\Documents Votés\2.e.2ii DIU PLC voie techno pro\"/>
    </mc:Choice>
  </mc:AlternateContent>
  <xr:revisionPtr revIDLastSave="0" documentId="8_{620C0888-B647-489D-86CC-5BB410D5BA5E}" xr6:coauthVersionLast="36" xr6:coauthVersionMax="36" xr10:uidLastSave="{00000000-0000-0000-0000-000000000000}"/>
  <bookViews>
    <workbookView xWindow="0" yWindow="0" windowWidth="23040" windowHeight="9060" xr2:uid="{6D7802B8-8588-4C5D-867D-118A1902D325}"/>
  </bookViews>
  <sheets>
    <sheet name="STCHR SC"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34" i="1"/>
  <c r="M37" i="1" l="1"/>
  <c r="J37" i="1"/>
  <c r="I37" i="1"/>
  <c r="L36" i="1"/>
  <c r="K36" i="1"/>
  <c r="I36" i="1"/>
  <c r="M36" i="1" s="1"/>
  <c r="J36" i="1"/>
  <c r="L35" i="1"/>
  <c r="M35" i="1" s="1"/>
  <c r="K35" i="1"/>
  <c r="J35" i="1"/>
  <c r="M28" i="1"/>
  <c r="M27" i="1"/>
  <c r="M26" i="1"/>
  <c r="M25" i="1"/>
  <c r="M24" i="1"/>
  <c r="M23" i="1"/>
  <c r="M22" i="1"/>
  <c r="M21" i="1"/>
  <c r="M20" i="1"/>
  <c r="M19" i="1"/>
  <c r="M18" i="1"/>
  <c r="M17" i="1"/>
  <c r="M16" i="1"/>
  <c r="M15" i="1"/>
  <c r="L34" i="1"/>
  <c r="K34" i="1"/>
  <c r="J34" i="1"/>
  <c r="M34" i="1" s="1"/>
  <c r="L32" i="1"/>
  <c r="K32" i="1"/>
  <c r="I32" i="1"/>
  <c r="J32" i="1"/>
  <c r="K31" i="1"/>
  <c r="L31" i="1" l="1"/>
  <c r="J31" i="1"/>
  <c r="I31" i="1"/>
  <c r="M14" i="1"/>
  <c r="M13" i="1"/>
  <c r="M12" i="1"/>
  <c r="M11" i="1"/>
  <c r="M32" i="1" s="1"/>
  <c r="M31" i="1" l="1"/>
</calcChain>
</file>

<file path=xl/sharedStrings.xml><?xml version="1.0" encoding="utf-8"?>
<sst xmlns="http://schemas.openxmlformats.org/spreadsheetml/2006/main" count="107" uniqueCount="100">
  <si>
    <t>COMPETENCES</t>
  </si>
  <si>
    <t>COMPOSANTES DE LA COMPETENCE</t>
  </si>
  <si>
    <t xml:space="preserve">BLOC </t>
  </si>
  <si>
    <r>
      <t xml:space="preserve">Principales compétences associées 
</t>
    </r>
    <r>
      <rPr>
        <sz val="8"/>
        <rFont val="Arial Narrow"/>
        <family val="2"/>
      </rPr>
      <t>(CC = compétences communes à tous les personnels d'éducation /
P = compétences communes à tous les professeurs)</t>
    </r>
  </si>
  <si>
    <t>Validation des compétences par UE 
Sans attribution d'ECTS
Validé / non validé</t>
  </si>
  <si>
    <t>UE</t>
  </si>
  <si>
    <t>NOM DE L'UE</t>
  </si>
  <si>
    <t>NOM DE L'EC</t>
  </si>
  <si>
    <t>CM</t>
  </si>
  <si>
    <t>TD</t>
  </si>
  <si>
    <t>TP</t>
  </si>
  <si>
    <t>ATELIER</t>
  </si>
  <si>
    <t>TOTAL
étudiants</t>
  </si>
  <si>
    <t>MCC
Session unique</t>
  </si>
  <si>
    <t>Axe 1  L'enseignant, acteur de la communauté éducative et du service public de l’éducation nationale</t>
  </si>
  <si>
    <r>
      <t xml:space="preserve">CC1. Faire partager les valeurs de la République
CC2. Inscrire son action dans le cadre des principes fondamentaux du système éducatif et dans le cadre réglementaire de l'école
CC6. Agir en éducateur responsable et selon des principes éthiques.
</t>
    </r>
    <r>
      <rPr>
        <sz val="9"/>
        <color theme="1"/>
        <rFont val="Arial Narrow"/>
        <family val="2"/>
      </rPr>
      <t>CC10. Coopérer au sein d'une équipe
CC11. Contribuer à l'action de la communauté éducative
CC12. Coopérer avec les parents d'élèves 
CC13. Coopérer avec les partenaires de l'école</t>
    </r>
  </si>
  <si>
    <t>Compétences relatives aux éléments règlementaires et institutionnels de son environnement professionnel en lien avec les responsabilités attachées a sa fonction</t>
  </si>
  <si>
    <t>UE1</t>
  </si>
  <si>
    <t>Agir au sein du service public et de la communauté éducative</t>
  </si>
  <si>
    <t>EC11</t>
  </si>
  <si>
    <t>EC12</t>
  </si>
  <si>
    <t>s'approprier les fondements éthiques du métier (laïcité, école inclusive, égalité, lutte contre les discriminations)</t>
  </si>
  <si>
    <t>UE2</t>
  </si>
  <si>
    <t>Faire un usage responsable du numérique</t>
  </si>
  <si>
    <t>EC21</t>
  </si>
  <si>
    <t>s'approprier la culture et les pratiques du numérique</t>
  </si>
  <si>
    <t>Axe 2 L'enseignant, pilote de son enseignement, efficace dans la transmission des savoirs et la construction des apprentissages</t>
  </si>
  <si>
    <t>P1. Maîtriser les savoirs disciplinaires et leur didactique
P2. Maîtriser la langue française dans le cadre de son enseignement
P3. Construire, mettre en œuvre et animer des situations d'enseignement et d'apprentissage prenant en compte la diversité des élèves
P4. Organiser et assurer un mode de fonctionnement du groupe favorisant l'apprentissage et la socialisation des élèves
P5. Evaluer les progrès et les acquisitions des élèves
CC3. Connaître les élèves et les processus d'apprentissage
CC4. Prendre en compte la diversité des élèves
CC5. Accompagner les élèves dans leur parcours de formation
CC7. Maîtriser la langue française à des fins de communication
CC8. Utiliser une langue vivante étrangère dans les situations exigées par son métier
CC9. Intégrer les éléments de la culture numérique nécessaires à l’exercice du métier
CC10. Coopérer au sein d'une équipe
CC13. Coopérer avec les partenaires de l'école</t>
  </si>
  <si>
    <t>Compétences liées a la maitrise des contenus disciplinaires et à leur didactique </t>
  </si>
  <si>
    <t>UE3</t>
  </si>
  <si>
    <t>Maitriser les savoirs disciplinaires et leur didactique</t>
  </si>
  <si>
    <t>UE4</t>
  </si>
  <si>
    <t>Concevoir et mettre en œuvre son enseignement au service de la réussite de toutes et tous</t>
  </si>
  <si>
    <t xml:space="preserve">Compétences relationnelles, de communication et d'animation favorisant la transmission, l'implication et la coopération au sein de la communauté éducative et de son environnement </t>
  </si>
  <si>
    <t>UE5</t>
  </si>
  <si>
    <t>Concevoir et mettre en œuvre des projets intégrant des savoirs et compétences disciplinaires et transversales</t>
  </si>
  <si>
    <t>Compétences relatives à l’usage et à la maîtrise des technologies de l’information et de la communication</t>
  </si>
  <si>
    <t>UE6</t>
  </si>
  <si>
    <t>Intégrer les usages du numérique</t>
  </si>
  <si>
    <t>Axe 3 L'enseignant, praticien réflexif, acteur de son développement professionnel</t>
  </si>
  <si>
    <t>CC14. S’engager dans une démarche individuelle et collective de développement professionnel</t>
  </si>
  <si>
    <t>Compétences relatives au développement d’une réflexion et d’une analyse personnelles</t>
  </si>
  <si>
    <t>UE7</t>
  </si>
  <si>
    <t>Etre acteur d’une démarche individuelle et collective de développement professionnel</t>
  </si>
  <si>
    <t>EC71</t>
  </si>
  <si>
    <t>se former à la recherche</t>
  </si>
  <si>
    <t>EC72</t>
  </si>
  <si>
    <t>mobiliser des savoirs de recherche pour analyser des aspects précis de son enseignement et leur impact sur les élèves (TSNR)</t>
  </si>
  <si>
    <t>non évlaué</t>
  </si>
  <si>
    <t>UE8</t>
  </si>
  <si>
    <t>Intègrer une dimension évaluative à l'ensemble de son action</t>
  </si>
  <si>
    <t>EC81</t>
  </si>
  <si>
    <t>développer une pratique réflexive</t>
  </si>
  <si>
    <t>Toutes les compétences du référentiel (CC1 à C12 et P1 à P5)</t>
  </si>
  <si>
    <t>UE9</t>
  </si>
  <si>
    <t>EC91</t>
  </si>
  <si>
    <t>Tutorat</t>
  </si>
  <si>
    <t>Total maquette étudiants avec besoins identifiés</t>
  </si>
  <si>
    <t>enseignements transdisciplinaires mutualisés entre les parcours MEEF2</t>
  </si>
  <si>
    <t>enseignements transdisciplinaires mutualisés entre les 8 parcours TECHNO PRO</t>
  </si>
  <si>
    <t>enseignements disciplinaires</t>
  </si>
  <si>
    <t>EC</t>
  </si>
  <si>
    <t>Savoir mobiliser les compétences visées en stage</t>
  </si>
  <si>
    <t>développer ses pratiques en stage</t>
  </si>
  <si>
    <t>Compétences éducatives et pédagogiques favorisant toutes les situations d'apprentissage et d'accompagnement des élèves</t>
  </si>
  <si>
    <t>s'approprier le cadre de référence, éléments réglementaires et institutionnels</t>
  </si>
  <si>
    <t>EC31a</t>
  </si>
  <si>
    <t>EC31b</t>
  </si>
  <si>
    <t>EC41a</t>
  </si>
  <si>
    <t>EC141b</t>
  </si>
  <si>
    <t>EC42a</t>
  </si>
  <si>
    <t>EC42b</t>
  </si>
  <si>
    <t>EC51a</t>
  </si>
  <si>
    <t>EC51b</t>
  </si>
  <si>
    <t>EC61a</t>
  </si>
  <si>
    <t>EC61b</t>
  </si>
  <si>
    <t>EC73a</t>
  </si>
  <si>
    <t>EC73b</t>
  </si>
  <si>
    <t>2 options
1 EC par option</t>
  </si>
  <si>
    <t xml:space="preserve"> Total maquette sans besoins identifiés HETD</t>
  </si>
  <si>
    <t xml:space="preserve"> Total maquette avec besoins identifiés HETD</t>
  </si>
  <si>
    <t>Total maquette étudiants sans besoins identifiés</t>
  </si>
  <si>
    <t>mutualisation entre les parcours MEEF2 HETD</t>
  </si>
  <si>
    <t>mutualisation entre les 8 parcours Techno Pro (à multiplier par le nombre de groupes) HETD</t>
  </si>
  <si>
    <t>maîtriser les savoirs disciplinaires et didactiques nécessaires à la mise en œuvre des programmes d'enseignement - voie technologique STCHR</t>
  </si>
  <si>
    <t>développer, expérimenter des stratégies d'enseignement-apprentissage - voie technologique STCHR</t>
  </si>
  <si>
    <t>construire et planifier des séquences en prenant en compte la diversité des élèves et la multiplicité des contextes d'enseignement - voie technologique STCHR</t>
  </si>
  <si>
    <t>co-construire, co-animer, collaborer, mutualiser (projets, partenariats...) -voie technologique STCHR</t>
  </si>
  <si>
    <t>exploiter les possibilités offertes par les outils et les environnements numériques - voie technologique STCHR</t>
  </si>
  <si>
    <t>renforcer ses savoirs et compétences (étudiants à besoins identifiés) - voie technologique STCHR</t>
  </si>
  <si>
    <t>maîtriser les savoirs disciplinaires et didactiques nécessaires à la mise en œuvre des programmes d'enseignement - voie professionnelle SC</t>
  </si>
  <si>
    <t>développer, expérimenter des stratégies d'enseignement-apprentissage - voie professionnelle SC</t>
  </si>
  <si>
    <t>construire et planifier des séquences en prenant en compte la diversité des élèves et la multiplicité des contextes d'enseignement - voie professionnelle SC</t>
  </si>
  <si>
    <t>co-construire, co-animer, collaborer, mutualiser (projets, partenariats...) - voie professionnelle SC</t>
  </si>
  <si>
    <t>exploiter les possibilités offertes par les outils et les environnements numériques - voie professionnelle SC</t>
  </si>
  <si>
    <t>renforcer ses savoirs et compétences (étudiants à besoins identifiés) - voie professionnelle SC</t>
  </si>
  <si>
    <t>Année universitaire 2022-2023</t>
  </si>
  <si>
    <t>DIU LAUREATS CONCOURS MI TEMPS</t>
  </si>
  <si>
    <t>Maquette de formation DIU « Professeurs et conseillers principaux d’éducation stagiaires - entrée dans le métier »
Parcours « second degré » (professeur de collège et de lycée) SCIENCES ET TECHNOLOGIES DES SERVICES EN HOTELLERIE RESTAURATION, SERVICE ET COMMERCIALISATION - STSHR/SC
INSPE de Versailles, université CY</t>
  </si>
  <si>
    <t>Document voté au CI du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</si>
</sst>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22"/>
      <color rgb="FF000000"/>
      <name val="Arial Narrow"/>
      <family val="2"/>
    </font>
    <font>
      <sz val="11"/>
      <name val="Arial Narrow"/>
      <family val="2"/>
    </font>
    <font>
      <sz val="11"/>
      <color rgb="FFFF0000"/>
      <name val="Arial Narrow"/>
      <family val="2"/>
    </font>
    <font>
      <sz val="11"/>
      <color rgb="FF000000"/>
      <name val="Arial Narrow"/>
      <family val="2"/>
    </font>
    <font>
      <b/>
      <sz val="14"/>
      <name val="Arial Narrow"/>
      <family val="2"/>
    </font>
    <font>
      <b/>
      <sz val="14"/>
      <color rgb="FF000000"/>
      <name val="Arial Narrow"/>
      <family val="2"/>
    </font>
    <font>
      <b/>
      <sz val="11"/>
      <name val="Arial Narrow"/>
      <family val="2"/>
    </font>
    <font>
      <sz val="8"/>
      <name val="Arial Narrow"/>
      <family val="2"/>
    </font>
    <font>
      <b/>
      <sz val="11"/>
      <color rgb="FF000000"/>
      <name val="Arial Narrow"/>
      <family val="2"/>
    </font>
    <font>
      <sz val="9"/>
      <name val="Arial Narrow"/>
      <family val="2"/>
    </font>
    <font>
      <sz val="9"/>
      <color theme="1"/>
      <name val="Arial Narrow"/>
      <family val="2"/>
    </font>
    <font>
      <sz val="10"/>
      <name val="Arial Narrow"/>
      <family val="2"/>
    </font>
    <font>
      <sz val="11"/>
      <color theme="1"/>
      <name val="Arial Narrow"/>
      <family val="2"/>
    </font>
    <font>
      <b/>
      <sz val="11"/>
      <color rgb="FFFF6600"/>
      <name val="Arial Narrow"/>
      <family val="2"/>
    </font>
    <font>
      <b/>
      <sz val="16"/>
      <color theme="1"/>
      <name val="Arial Narrow"/>
      <family val="2"/>
    </font>
    <font>
      <b/>
      <sz val="18"/>
      <color rgb="FFFF0000"/>
      <name val="Arial Narrow"/>
      <family val="2"/>
    </font>
    <font>
      <b/>
      <sz val="20"/>
      <name val="Arial Narrow"/>
      <family val="2"/>
    </font>
    <font>
      <b/>
      <sz val="16"/>
      <color rgb="FFFF0000"/>
      <name val="Arial Narrow"/>
      <family val="2"/>
    </font>
    <font>
      <b/>
      <sz val="12"/>
      <color theme="1"/>
      <name val="Calibri"/>
      <family val="2"/>
      <scheme val="minor"/>
    </font>
    <font>
      <b/>
      <sz val="12"/>
      <color rgb="FFFF0000"/>
      <name val="Calibri"/>
      <family val="2"/>
      <scheme val="minor"/>
    </font>
    <font>
      <b/>
      <sz val="16"/>
      <name val="Arial Narrow"/>
      <family val="2"/>
    </font>
    <font>
      <sz val="12"/>
      <color theme="1"/>
      <name val="Calibri"/>
      <family val="2"/>
      <scheme val="minor"/>
    </font>
    <font>
      <b/>
      <sz val="16"/>
      <name val="Calibri (Corps)"/>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2" fillId="0" borderId="0"/>
  </cellStyleXfs>
  <cellXfs count="98">
    <xf numFmtId="0" fontId="0" fillId="0" borderId="0" xfId="0"/>
    <xf numFmtId="0" fontId="1"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vertical="center"/>
    </xf>
    <xf numFmtId="0" fontId="4" fillId="0" borderId="0" xfId="0" applyFont="1"/>
    <xf numFmtId="0" fontId="5" fillId="2" borderId="1" xfId="0" applyFont="1" applyFill="1" applyBorder="1" applyAlignment="1">
      <alignment horizontal="center" vertical="center"/>
    </xf>
    <xf numFmtId="0" fontId="6" fillId="0" borderId="0" xfId="0" applyFont="1" applyAlignment="1">
      <alignment horizontal="left"/>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vertical="center" wrapText="1"/>
    </xf>
    <xf numFmtId="0" fontId="10" fillId="0" borderId="1" xfId="0" applyFont="1" applyBorder="1" applyAlignment="1">
      <alignment horizontal="left" vertical="center" wrapText="1"/>
    </xf>
    <xf numFmtId="0" fontId="4"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1" xfId="0" applyFont="1" applyBorder="1" applyAlignment="1">
      <alignment vertical="center"/>
    </xf>
    <xf numFmtId="0" fontId="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0" xfId="0" applyFont="1" applyAlignment="1">
      <alignment vertical="center"/>
    </xf>
    <xf numFmtId="0" fontId="2"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 fillId="4" borderId="0" xfId="0" applyFont="1" applyFill="1" applyAlignment="1">
      <alignment horizontal="left" vertical="center"/>
    </xf>
    <xf numFmtId="0" fontId="4" fillId="4" borderId="0" xfId="0" applyFont="1" applyFill="1" applyAlignment="1">
      <alignment horizontal="center" vertical="center"/>
    </xf>
    <xf numFmtId="0" fontId="3" fillId="4" borderId="0" xfId="0" applyFont="1" applyFill="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center"/>
    </xf>
    <xf numFmtId="0" fontId="18" fillId="0" borderId="1" xfId="0" applyFont="1" applyBorder="1" applyAlignment="1">
      <alignment horizontal="center" vertical="center"/>
    </xf>
    <xf numFmtId="0" fontId="16" fillId="7" borderId="1" xfId="0" applyFont="1" applyFill="1" applyBorder="1" applyAlignment="1">
      <alignment horizontal="center" vertical="center"/>
    </xf>
    <xf numFmtId="0" fontId="16" fillId="0" borderId="1" xfId="0" applyFont="1" applyFill="1" applyBorder="1" applyAlignment="1">
      <alignment horizontal="center" vertical="center"/>
    </xf>
    <xf numFmtId="0" fontId="19" fillId="0" borderId="0" xfId="0" applyFont="1"/>
    <xf numFmtId="0" fontId="0" fillId="0" borderId="0" xfId="0" applyAlignment="1">
      <alignment horizontal="left"/>
    </xf>
    <xf numFmtId="0" fontId="0" fillId="0" borderId="0" xfId="0" applyAlignment="1">
      <alignment horizontal="center"/>
    </xf>
    <xf numFmtId="0" fontId="0" fillId="0" borderId="0" xfId="0" applyFont="1" applyAlignment="1"/>
    <xf numFmtId="0" fontId="19"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vertical="center"/>
    </xf>
    <xf numFmtId="0" fontId="23" fillId="0" borderId="14"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16" xfId="1"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left" vertical="center" wrapText="1"/>
    </xf>
  </cellXfs>
  <cellStyles count="2">
    <cellStyle name="Normal" xfId="0" builtinId="0"/>
    <cellStyle name="Normal 2" xfId="1" xr:uid="{21CFEB01-E35D-4918-BA8A-ABB033072A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431800</xdr:colOff>
      <xdr:row>0</xdr:row>
      <xdr:rowOff>190500</xdr:rowOff>
    </xdr:from>
    <xdr:to>
      <xdr:col>1</xdr:col>
      <xdr:colOff>730504</xdr:colOff>
      <xdr:row>3</xdr:row>
      <xdr:rowOff>324612</xdr:rowOff>
    </xdr:to>
    <xdr:pic>
      <xdr:nvPicPr>
        <xdr:cNvPr id="3" name="Image 2">
          <a:extLst>
            <a:ext uri="{FF2B5EF4-FFF2-40B4-BE49-F238E27FC236}">
              <a16:creationId xmlns:a16="http://schemas.microsoft.com/office/drawing/2014/main" id="{C1539760-C983-41C6-8E37-F72CD7438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 y="190500"/>
          <a:ext cx="1797304" cy="74371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159F-22E3-4DC6-AA5B-A75474265277}">
  <sheetPr>
    <pageSetUpPr fitToPage="1"/>
  </sheetPr>
  <dimension ref="A1:O42"/>
  <sheetViews>
    <sheetView tabSelected="1" view="pageBreakPreview" zoomScale="60" zoomScaleNormal="60" workbookViewId="0">
      <selection activeCell="C4" sqref="C4"/>
    </sheetView>
  </sheetViews>
  <sheetFormatPr baseColWidth="10" defaultColWidth="9.109375" defaultRowHeight="13.8"/>
  <cols>
    <col min="1" max="1" width="21.88671875" style="2" customWidth="1"/>
    <col min="2" max="2" width="40.6640625" style="2" customWidth="1"/>
    <col min="3" max="3" width="35.6640625" style="2" customWidth="1"/>
    <col min="4" max="4" width="9.6640625" style="3" customWidth="1"/>
    <col min="5" max="5" width="28.6640625" style="3" customWidth="1"/>
    <col min="6" max="6" width="10.6640625" style="3" customWidth="1"/>
    <col min="7" max="7" width="14.5546875" style="4" customWidth="1"/>
    <col min="8" max="8" width="46.33203125" style="4" customWidth="1"/>
    <col min="9" max="12" width="11" style="44" customWidth="1"/>
    <col min="13" max="13" width="11" style="5" customWidth="1"/>
    <col min="14" max="14" width="22.5546875" style="35" customWidth="1"/>
    <col min="15" max="15" width="11" style="6" customWidth="1"/>
    <col min="16" max="16384" width="9.109375" style="6"/>
  </cols>
  <sheetData>
    <row r="1" spans="1:15" ht="15.6">
      <c r="A1"/>
      <c r="B1"/>
      <c r="C1" s="54"/>
      <c r="D1" s="55"/>
      <c r="E1" s="55"/>
      <c r="F1"/>
      <c r="G1" s="56"/>
      <c r="H1" s="56"/>
      <c r="I1" s="56"/>
      <c r="J1" s="56"/>
      <c r="K1"/>
      <c r="L1"/>
      <c r="M1" s="57"/>
    </row>
    <row r="2" spans="1:15" ht="15.6">
      <c r="A2"/>
      <c r="B2"/>
      <c r="C2" s="54"/>
      <c r="D2" s="55"/>
      <c r="E2" s="55"/>
      <c r="F2"/>
      <c r="G2" s="56"/>
      <c r="H2" s="56"/>
      <c r="I2" s="56"/>
      <c r="J2"/>
      <c r="K2"/>
      <c r="L2" s="57"/>
      <c r="M2" s="6"/>
      <c r="N2" s="58" t="s">
        <v>96</v>
      </c>
    </row>
    <row r="3" spans="1:15" ht="15.6">
      <c r="A3"/>
      <c r="B3"/>
      <c r="C3" s="54"/>
      <c r="D3" s="55"/>
      <c r="E3" s="55"/>
      <c r="F3"/>
      <c r="G3" s="56"/>
      <c r="H3" s="56"/>
      <c r="I3" s="56"/>
      <c r="J3"/>
      <c r="K3"/>
      <c r="L3" s="57"/>
      <c r="M3" s="6"/>
      <c r="N3" s="59" t="s">
        <v>99</v>
      </c>
    </row>
    <row r="4" spans="1:15" ht="46.95" customHeight="1">
      <c r="A4"/>
      <c r="B4"/>
      <c r="C4" s="54"/>
      <c r="D4" s="55"/>
      <c r="E4" s="55"/>
      <c r="F4"/>
      <c r="G4" s="56"/>
      <c r="H4" s="56"/>
      <c r="I4" s="56"/>
      <c r="J4" s="56"/>
      <c r="K4"/>
      <c r="L4"/>
      <c r="M4" s="57"/>
    </row>
    <row r="5" spans="1:15" s="1" customFormat="1" ht="28.8" thickBot="1">
      <c r="A5" s="60" t="s">
        <v>97</v>
      </c>
      <c r="B5" s="50"/>
      <c r="C5" s="50"/>
      <c r="D5" s="50"/>
      <c r="E5" s="50"/>
      <c r="F5" s="50"/>
      <c r="G5" s="50"/>
      <c r="H5" s="50"/>
      <c r="I5" s="50"/>
      <c r="J5" s="50"/>
      <c r="K5" s="50"/>
      <c r="L5" s="50"/>
      <c r="M5" s="50"/>
      <c r="N5" s="50"/>
    </row>
    <row r="6" spans="1:15" ht="70.2" customHeight="1" thickBot="1">
      <c r="A6" s="61" t="s">
        <v>98</v>
      </c>
      <c r="B6" s="62"/>
      <c r="C6" s="62"/>
      <c r="D6" s="62"/>
      <c r="E6" s="62"/>
      <c r="F6" s="62"/>
      <c r="G6" s="62"/>
      <c r="H6" s="62"/>
      <c r="I6" s="62"/>
      <c r="J6" s="62"/>
      <c r="K6" s="62"/>
      <c r="L6" s="62"/>
      <c r="M6" s="62"/>
      <c r="N6" s="63"/>
    </row>
    <row r="7" spans="1:15" s="8" customFormat="1" ht="57" customHeight="1">
      <c r="A7" s="7" t="s">
        <v>0</v>
      </c>
      <c r="B7" s="7"/>
      <c r="C7" s="7"/>
      <c r="D7" s="90" t="s">
        <v>1</v>
      </c>
      <c r="E7" s="90"/>
      <c r="F7" s="90"/>
      <c r="G7" s="90"/>
      <c r="H7" s="90"/>
      <c r="I7" s="90"/>
      <c r="J7" s="90"/>
      <c r="K7" s="90"/>
      <c r="L7" s="90"/>
      <c r="M7" s="90"/>
      <c r="N7" s="90"/>
      <c r="O7" s="6"/>
    </row>
    <row r="8" spans="1:15" s="10" customFormat="1" ht="30" customHeight="1">
      <c r="A8" s="88" t="s">
        <v>2</v>
      </c>
      <c r="B8" s="88" t="s">
        <v>3</v>
      </c>
      <c r="C8" s="88" t="s">
        <v>4</v>
      </c>
      <c r="D8" s="97" t="s">
        <v>5</v>
      </c>
      <c r="E8" s="88" t="s">
        <v>6</v>
      </c>
      <c r="F8" s="91" t="s">
        <v>61</v>
      </c>
      <c r="G8" s="92"/>
      <c r="H8" s="88" t="s">
        <v>7</v>
      </c>
      <c r="I8" s="89" t="s">
        <v>8</v>
      </c>
      <c r="J8" s="89" t="s">
        <v>9</v>
      </c>
      <c r="K8" s="89" t="s">
        <v>10</v>
      </c>
      <c r="L8" s="89" t="s">
        <v>11</v>
      </c>
      <c r="M8" s="88" t="s">
        <v>12</v>
      </c>
      <c r="N8" s="88" t="s">
        <v>13</v>
      </c>
      <c r="O8" s="9"/>
    </row>
    <row r="9" spans="1:15" s="10" customFormat="1" ht="30" customHeight="1">
      <c r="A9" s="88"/>
      <c r="B9" s="88"/>
      <c r="C9" s="89"/>
      <c r="D9" s="97"/>
      <c r="E9" s="88"/>
      <c r="F9" s="93"/>
      <c r="G9" s="94"/>
      <c r="H9" s="88"/>
      <c r="I9" s="89"/>
      <c r="J9" s="89"/>
      <c r="K9" s="89"/>
      <c r="L9" s="89"/>
      <c r="M9" s="88"/>
      <c r="N9" s="89"/>
      <c r="O9" s="9"/>
    </row>
    <row r="10" spans="1:15" s="11" customFormat="1" ht="30" customHeight="1">
      <c r="A10" s="88"/>
      <c r="B10" s="88"/>
      <c r="C10" s="89"/>
      <c r="D10" s="97"/>
      <c r="E10" s="88"/>
      <c r="F10" s="95"/>
      <c r="G10" s="96"/>
      <c r="H10" s="88"/>
      <c r="I10" s="89"/>
      <c r="J10" s="89"/>
      <c r="K10" s="89"/>
      <c r="L10" s="89"/>
      <c r="M10" s="88"/>
      <c r="N10" s="89"/>
      <c r="O10" s="9"/>
    </row>
    <row r="11" spans="1:15" ht="57" customHeight="1">
      <c r="A11" s="82" t="s">
        <v>14</v>
      </c>
      <c r="B11" s="83" t="s">
        <v>15</v>
      </c>
      <c r="C11" s="83" t="s">
        <v>16</v>
      </c>
      <c r="D11" s="72" t="s">
        <v>17</v>
      </c>
      <c r="E11" s="74" t="s">
        <v>18</v>
      </c>
      <c r="F11" s="77" t="s">
        <v>19</v>
      </c>
      <c r="G11" s="78"/>
      <c r="H11" s="13" t="s">
        <v>65</v>
      </c>
      <c r="I11" s="14">
        <v>2</v>
      </c>
      <c r="J11" s="14">
        <v>12</v>
      </c>
      <c r="K11" s="14">
        <v>3</v>
      </c>
      <c r="L11" s="15"/>
      <c r="M11" s="16">
        <f>SUM(I11:L11)</f>
        <v>17</v>
      </c>
      <c r="N11" s="17"/>
    </row>
    <row r="12" spans="1:15" ht="57" customHeight="1">
      <c r="A12" s="82"/>
      <c r="B12" s="83"/>
      <c r="C12" s="83"/>
      <c r="D12" s="73"/>
      <c r="E12" s="75"/>
      <c r="F12" s="86" t="s">
        <v>20</v>
      </c>
      <c r="G12" s="87"/>
      <c r="H12" s="13" t="s">
        <v>21</v>
      </c>
      <c r="I12" s="14">
        <v>2</v>
      </c>
      <c r="J12" s="14">
        <v>12</v>
      </c>
      <c r="K12" s="14">
        <v>3</v>
      </c>
      <c r="L12" s="15"/>
      <c r="M12" s="16">
        <f>SUM(I12:L12)</f>
        <v>17</v>
      </c>
      <c r="N12" s="17"/>
    </row>
    <row r="13" spans="1:15" ht="57" customHeight="1">
      <c r="A13" s="82"/>
      <c r="B13" s="83"/>
      <c r="C13" s="83"/>
      <c r="D13" s="46" t="s">
        <v>22</v>
      </c>
      <c r="E13" s="18" t="s">
        <v>23</v>
      </c>
      <c r="F13" s="64" t="s">
        <v>24</v>
      </c>
      <c r="G13" s="65"/>
      <c r="H13" s="13" t="s">
        <v>25</v>
      </c>
      <c r="I13" s="15"/>
      <c r="J13" s="14">
        <v>6</v>
      </c>
      <c r="K13" s="19"/>
      <c r="L13" s="15"/>
      <c r="M13" s="16">
        <f>SUM(I13:L13)</f>
        <v>6</v>
      </c>
      <c r="N13" s="17"/>
    </row>
    <row r="14" spans="1:15" ht="57" customHeight="1">
      <c r="A14" s="72" t="s">
        <v>26</v>
      </c>
      <c r="B14" s="70" t="s">
        <v>27</v>
      </c>
      <c r="C14" s="70" t="s">
        <v>28</v>
      </c>
      <c r="D14" s="72" t="s">
        <v>29</v>
      </c>
      <c r="E14" s="74" t="s">
        <v>30</v>
      </c>
      <c r="F14" s="66" t="s">
        <v>78</v>
      </c>
      <c r="G14" s="15" t="s">
        <v>66</v>
      </c>
      <c r="H14" s="13" t="s">
        <v>84</v>
      </c>
      <c r="I14" s="20">
        <v>3</v>
      </c>
      <c r="J14" s="20">
        <v>27</v>
      </c>
      <c r="K14" s="13"/>
      <c r="L14" s="15"/>
      <c r="M14" s="16">
        <f>SUM(I14:L14)</f>
        <v>30</v>
      </c>
      <c r="N14" s="21"/>
    </row>
    <row r="15" spans="1:15" ht="57" customHeight="1">
      <c r="A15" s="85"/>
      <c r="B15" s="84"/>
      <c r="C15" s="71"/>
      <c r="D15" s="73"/>
      <c r="E15" s="75"/>
      <c r="F15" s="67"/>
      <c r="G15" s="15" t="s">
        <v>67</v>
      </c>
      <c r="H15" s="13" t="s">
        <v>90</v>
      </c>
      <c r="I15" s="20">
        <v>3</v>
      </c>
      <c r="J15" s="20">
        <v>27</v>
      </c>
      <c r="K15" s="13"/>
      <c r="L15" s="15"/>
      <c r="M15" s="16">
        <f t="shared" ref="M15:M28" si="0">SUM(I15:L15)</f>
        <v>30</v>
      </c>
      <c r="N15" s="21"/>
    </row>
    <row r="16" spans="1:15" ht="57" customHeight="1">
      <c r="A16" s="85"/>
      <c r="B16" s="84"/>
      <c r="C16" s="70" t="s">
        <v>64</v>
      </c>
      <c r="D16" s="72" t="s">
        <v>31</v>
      </c>
      <c r="E16" s="74" t="s">
        <v>32</v>
      </c>
      <c r="F16" s="66" t="s">
        <v>78</v>
      </c>
      <c r="G16" s="15" t="s">
        <v>68</v>
      </c>
      <c r="H16" s="13" t="s">
        <v>85</v>
      </c>
      <c r="I16" s="20">
        <v>3</v>
      </c>
      <c r="J16" s="20">
        <v>27</v>
      </c>
      <c r="K16" s="13"/>
      <c r="L16" s="15"/>
      <c r="M16" s="16">
        <f t="shared" si="0"/>
        <v>30</v>
      </c>
      <c r="N16" s="21"/>
    </row>
    <row r="17" spans="1:14" ht="57" customHeight="1">
      <c r="A17" s="85"/>
      <c r="B17" s="84"/>
      <c r="C17" s="84"/>
      <c r="D17" s="85"/>
      <c r="E17" s="76"/>
      <c r="F17" s="67"/>
      <c r="G17" s="15" t="s">
        <v>69</v>
      </c>
      <c r="H17" s="13" t="s">
        <v>91</v>
      </c>
      <c r="I17" s="20">
        <v>3</v>
      </c>
      <c r="J17" s="20">
        <v>27</v>
      </c>
      <c r="K17" s="13"/>
      <c r="L17" s="15"/>
      <c r="M17" s="16">
        <f t="shared" si="0"/>
        <v>30</v>
      </c>
      <c r="N17" s="21"/>
    </row>
    <row r="18" spans="1:14" ht="57" customHeight="1">
      <c r="A18" s="85"/>
      <c r="B18" s="84"/>
      <c r="C18" s="84"/>
      <c r="D18" s="85"/>
      <c r="E18" s="76"/>
      <c r="F18" s="66" t="s">
        <v>78</v>
      </c>
      <c r="G18" s="15" t="s">
        <v>70</v>
      </c>
      <c r="H18" s="22" t="s">
        <v>86</v>
      </c>
      <c r="I18" s="15"/>
      <c r="J18" s="20">
        <v>29</v>
      </c>
      <c r="K18" s="20">
        <v>6</v>
      </c>
      <c r="L18" s="15"/>
      <c r="M18" s="16">
        <f t="shared" si="0"/>
        <v>35</v>
      </c>
      <c r="N18" s="21"/>
    </row>
    <row r="19" spans="1:14" ht="57" customHeight="1">
      <c r="A19" s="85"/>
      <c r="B19" s="84"/>
      <c r="C19" s="71"/>
      <c r="D19" s="73"/>
      <c r="E19" s="75"/>
      <c r="F19" s="67"/>
      <c r="G19" s="15" t="s">
        <v>71</v>
      </c>
      <c r="H19" s="22" t="s">
        <v>92</v>
      </c>
      <c r="I19" s="15"/>
      <c r="J19" s="20">
        <v>29</v>
      </c>
      <c r="K19" s="20">
        <v>6</v>
      </c>
      <c r="L19" s="15"/>
      <c r="M19" s="16">
        <f t="shared" si="0"/>
        <v>35</v>
      </c>
      <c r="N19" s="21"/>
    </row>
    <row r="20" spans="1:14" ht="72.75" customHeight="1">
      <c r="A20" s="85"/>
      <c r="B20" s="84"/>
      <c r="C20" s="70" t="s">
        <v>33</v>
      </c>
      <c r="D20" s="72" t="s">
        <v>34</v>
      </c>
      <c r="E20" s="74" t="s">
        <v>35</v>
      </c>
      <c r="F20" s="66" t="s">
        <v>78</v>
      </c>
      <c r="G20" s="24" t="s">
        <v>72</v>
      </c>
      <c r="H20" s="22" t="s">
        <v>87</v>
      </c>
      <c r="I20" s="15"/>
      <c r="J20" s="20">
        <v>20</v>
      </c>
      <c r="K20" s="13"/>
      <c r="L20" s="15"/>
      <c r="M20" s="16">
        <f t="shared" si="0"/>
        <v>20</v>
      </c>
      <c r="N20" s="21"/>
    </row>
    <row r="21" spans="1:14" ht="72.75" customHeight="1">
      <c r="A21" s="85"/>
      <c r="B21" s="84"/>
      <c r="C21" s="71"/>
      <c r="D21" s="73"/>
      <c r="E21" s="75"/>
      <c r="F21" s="67"/>
      <c r="G21" s="24" t="s">
        <v>73</v>
      </c>
      <c r="H21" s="22" t="s">
        <v>93</v>
      </c>
      <c r="I21" s="15"/>
      <c r="J21" s="20">
        <v>20</v>
      </c>
      <c r="K21" s="13"/>
      <c r="L21" s="15"/>
      <c r="M21" s="16">
        <f t="shared" si="0"/>
        <v>20</v>
      </c>
      <c r="N21" s="21"/>
    </row>
    <row r="22" spans="1:14" ht="57" customHeight="1">
      <c r="A22" s="85"/>
      <c r="B22" s="84"/>
      <c r="C22" s="70" t="s">
        <v>36</v>
      </c>
      <c r="D22" s="72" t="s">
        <v>37</v>
      </c>
      <c r="E22" s="74" t="s">
        <v>38</v>
      </c>
      <c r="F22" s="66" t="s">
        <v>78</v>
      </c>
      <c r="G22" s="15" t="s">
        <v>74</v>
      </c>
      <c r="H22" s="25" t="s">
        <v>88</v>
      </c>
      <c r="I22" s="19"/>
      <c r="J22" s="20">
        <v>12</v>
      </c>
      <c r="K22" s="26"/>
      <c r="L22" s="20">
        <v>12</v>
      </c>
      <c r="M22" s="16">
        <f t="shared" si="0"/>
        <v>24</v>
      </c>
      <c r="N22" s="21"/>
    </row>
    <row r="23" spans="1:14" ht="57" customHeight="1">
      <c r="A23" s="73"/>
      <c r="B23" s="71"/>
      <c r="C23" s="71"/>
      <c r="D23" s="73"/>
      <c r="E23" s="75"/>
      <c r="F23" s="67"/>
      <c r="G23" s="45" t="s">
        <v>75</v>
      </c>
      <c r="H23" s="25" t="s">
        <v>94</v>
      </c>
      <c r="I23" s="19"/>
      <c r="J23" s="20">
        <v>12</v>
      </c>
      <c r="K23" s="26"/>
      <c r="L23" s="20">
        <v>12</v>
      </c>
      <c r="M23" s="16">
        <f t="shared" si="0"/>
        <v>24</v>
      </c>
      <c r="N23" s="21"/>
    </row>
    <row r="24" spans="1:14" ht="57" customHeight="1">
      <c r="A24" s="82" t="s">
        <v>39</v>
      </c>
      <c r="B24" s="83" t="s">
        <v>40</v>
      </c>
      <c r="C24" s="83" t="s">
        <v>41</v>
      </c>
      <c r="D24" s="68" t="s">
        <v>42</v>
      </c>
      <c r="E24" s="74" t="s">
        <v>43</v>
      </c>
      <c r="F24" s="77" t="s">
        <v>44</v>
      </c>
      <c r="G24" s="78"/>
      <c r="H24" s="22" t="s">
        <v>45</v>
      </c>
      <c r="I24" s="27">
        <v>6</v>
      </c>
      <c r="J24" s="20">
        <v>9</v>
      </c>
      <c r="K24" s="15"/>
      <c r="L24" s="15"/>
      <c r="M24" s="16">
        <f t="shared" si="0"/>
        <v>15</v>
      </c>
      <c r="N24" s="21"/>
    </row>
    <row r="25" spans="1:14" ht="57" customHeight="1">
      <c r="A25" s="82"/>
      <c r="B25" s="83"/>
      <c r="C25" s="83"/>
      <c r="D25" s="69"/>
      <c r="E25" s="76"/>
      <c r="F25" s="79" t="s">
        <v>46</v>
      </c>
      <c r="G25" s="80"/>
      <c r="H25" s="22" t="s">
        <v>47</v>
      </c>
      <c r="I25" s="15"/>
      <c r="J25" s="15"/>
      <c r="K25" s="15"/>
      <c r="L25" s="20">
        <v>12</v>
      </c>
      <c r="M25" s="16">
        <f t="shared" si="0"/>
        <v>12</v>
      </c>
      <c r="N25" s="21"/>
    </row>
    <row r="26" spans="1:14" ht="57" customHeight="1">
      <c r="A26" s="82"/>
      <c r="B26" s="83"/>
      <c r="C26" s="83"/>
      <c r="D26" s="69"/>
      <c r="E26" s="76"/>
      <c r="F26" s="66" t="s">
        <v>78</v>
      </c>
      <c r="G26" s="12" t="s">
        <v>76</v>
      </c>
      <c r="H26" s="22" t="s">
        <v>89</v>
      </c>
      <c r="I26" s="15"/>
      <c r="J26" s="15"/>
      <c r="K26" s="20">
        <v>12</v>
      </c>
      <c r="L26" s="20">
        <v>12</v>
      </c>
      <c r="M26" s="16">
        <f t="shared" si="0"/>
        <v>24</v>
      </c>
      <c r="N26" s="28" t="s">
        <v>48</v>
      </c>
    </row>
    <row r="27" spans="1:14" ht="57" customHeight="1">
      <c r="A27" s="82"/>
      <c r="B27" s="70"/>
      <c r="C27" s="70"/>
      <c r="D27" s="69"/>
      <c r="E27" s="75"/>
      <c r="F27" s="67"/>
      <c r="G27" s="45" t="s">
        <v>77</v>
      </c>
      <c r="H27" s="22" t="s">
        <v>95</v>
      </c>
      <c r="I27" s="15"/>
      <c r="J27" s="15"/>
      <c r="K27" s="20">
        <v>12</v>
      </c>
      <c r="L27" s="20">
        <v>12</v>
      </c>
      <c r="M27" s="16">
        <f t="shared" si="0"/>
        <v>24</v>
      </c>
      <c r="N27" s="28" t="s">
        <v>48</v>
      </c>
    </row>
    <row r="28" spans="1:14" ht="57" customHeight="1">
      <c r="A28" s="82"/>
      <c r="B28" s="70"/>
      <c r="C28" s="70"/>
      <c r="D28" s="47" t="s">
        <v>49</v>
      </c>
      <c r="E28" s="18" t="s">
        <v>50</v>
      </c>
      <c r="F28" s="64" t="s">
        <v>51</v>
      </c>
      <c r="G28" s="65"/>
      <c r="H28" s="22" t="s">
        <v>52</v>
      </c>
      <c r="I28" s="15"/>
      <c r="J28" s="27">
        <v>18</v>
      </c>
      <c r="K28" s="15"/>
      <c r="L28" s="15"/>
      <c r="M28" s="16">
        <f t="shared" si="0"/>
        <v>18</v>
      </c>
      <c r="N28" s="21"/>
    </row>
    <row r="29" spans="1:14" ht="57" customHeight="1">
      <c r="A29" s="18"/>
      <c r="B29" s="23" t="s">
        <v>53</v>
      </c>
      <c r="C29" s="23" t="s">
        <v>64</v>
      </c>
      <c r="D29" s="48" t="s">
        <v>54</v>
      </c>
      <c r="E29" s="18" t="s">
        <v>62</v>
      </c>
      <c r="F29" s="64" t="s">
        <v>55</v>
      </c>
      <c r="G29" s="65"/>
      <c r="H29" s="22" t="s">
        <v>63</v>
      </c>
      <c r="I29" s="64" t="s">
        <v>56</v>
      </c>
      <c r="J29" s="81"/>
      <c r="K29" s="81"/>
      <c r="L29" s="65"/>
      <c r="M29" s="15"/>
      <c r="N29" s="21"/>
    </row>
    <row r="30" spans="1:14">
      <c r="A30" s="29"/>
      <c r="B30" s="30"/>
      <c r="C30" s="30"/>
      <c r="D30" s="49"/>
      <c r="E30" s="29"/>
      <c r="F30" s="29"/>
      <c r="G30" s="31"/>
      <c r="H30" s="29"/>
      <c r="I30" s="29"/>
      <c r="J30" s="29"/>
      <c r="K30" s="29"/>
      <c r="L30" s="29"/>
      <c r="M30" s="29"/>
      <c r="N30" s="32"/>
    </row>
    <row r="31" spans="1:14" ht="20.399999999999999">
      <c r="H31" s="33" t="s">
        <v>81</v>
      </c>
      <c r="I31" s="34">
        <f>SUM(I11:I13,I14,I16,I18,I20,I22,I24,I25,I28)</f>
        <v>16</v>
      </c>
      <c r="J31" s="34">
        <f>SUM(J11:J13,J14,J16,J18,J20,J22,J24,J25,J28)</f>
        <v>172</v>
      </c>
      <c r="K31" s="34">
        <f>SUM(K11:K13,K14,K16,K18,K20,K22,K24,K25,K28)</f>
        <v>12</v>
      </c>
      <c r="L31" s="34">
        <f>SUM(L11:L13,L14,L16,L18,L20,L22,L24,L25,L28)</f>
        <v>24</v>
      </c>
      <c r="M31" s="51">
        <f>SUM(M11:M13,M14,M16,M18,M20,M22,M24,M25,M28)</f>
        <v>224</v>
      </c>
    </row>
    <row r="32" spans="1:14" ht="20.399999999999999">
      <c r="H32" s="33" t="s">
        <v>57</v>
      </c>
      <c r="I32" s="34">
        <f>SUM(I11:I13,I14,I16,I18,I20,I22,I24:I25,I26,I28)</f>
        <v>16</v>
      </c>
      <c r="J32" s="34">
        <f>SUM(J11:J13,J14,J16,J18,J20,J22,J24:J25,J26,J28)</f>
        <v>172</v>
      </c>
      <c r="K32" s="34">
        <f>SUM(K11:K13,K14,K16,K18,K20,K22,K24:K25,K26,K28)</f>
        <v>24</v>
      </c>
      <c r="L32" s="34">
        <f>SUM(L11:L13,L14,L16,L18,L20,L22,L24:L25,L26,L28)</f>
        <v>36</v>
      </c>
      <c r="M32" s="51">
        <f>SUM(M11:M13,M14,M16,M18,M20,M22,M24:M25,M26,M28)</f>
        <v>248</v>
      </c>
    </row>
    <row r="34" spans="7:13" ht="23.4">
      <c r="H34" s="33" t="s">
        <v>79</v>
      </c>
      <c r="I34" s="51">
        <f>SUM(I11:I28)*1.5</f>
        <v>33</v>
      </c>
      <c r="J34" s="51">
        <f>SUM(J11:J25,J28)</f>
        <v>287</v>
      </c>
      <c r="K34" s="51">
        <f>SUM(K11:K25,K28)</f>
        <v>18</v>
      </c>
      <c r="L34" s="51">
        <f>SUM(L11:L25,L28)</f>
        <v>36</v>
      </c>
      <c r="M34" s="52">
        <f>SUM(I34:L34)</f>
        <v>374</v>
      </c>
    </row>
    <row r="35" spans="7:13" ht="23.4">
      <c r="H35" s="33" t="s">
        <v>80</v>
      </c>
      <c r="I35" s="51">
        <f>SUM(I12:I29)*1.5</f>
        <v>30</v>
      </c>
      <c r="J35" s="51">
        <f>SUM(J11:J28)</f>
        <v>287</v>
      </c>
      <c r="K35" s="51">
        <f t="shared" ref="K35:L35" si="1">SUM(K11:K28)</f>
        <v>42</v>
      </c>
      <c r="L35" s="51">
        <f t="shared" si="1"/>
        <v>60</v>
      </c>
      <c r="M35" s="52">
        <f>SUM(I35:L35)</f>
        <v>419</v>
      </c>
    </row>
    <row r="36" spans="7:13" ht="23.4">
      <c r="H36" s="33" t="s">
        <v>82</v>
      </c>
      <c r="I36" s="51">
        <f>PRODUCT(I11:I13,1.5)</f>
        <v>6</v>
      </c>
      <c r="J36" s="51">
        <f>SUM(J11:J13)</f>
        <v>30</v>
      </c>
      <c r="K36" s="51">
        <f>SUM(K11:K13)</f>
        <v>6</v>
      </c>
      <c r="L36" s="51">
        <f>SUM(L11:L13)</f>
        <v>0</v>
      </c>
      <c r="M36" s="53">
        <f>SUM(I36:L36)</f>
        <v>42</v>
      </c>
    </row>
    <row r="37" spans="7:13" ht="23.4">
      <c r="H37" s="33" t="s">
        <v>83</v>
      </c>
      <c r="I37" s="51">
        <f>I24*1.5</f>
        <v>9</v>
      </c>
      <c r="J37" s="51">
        <f>J28</f>
        <v>18</v>
      </c>
      <c r="K37" s="51"/>
      <c r="L37" s="51"/>
      <c r="M37" s="53">
        <f>SUM(I37:L37)</f>
        <v>27</v>
      </c>
    </row>
    <row r="40" spans="7:13">
      <c r="H40" s="36" t="s">
        <v>58</v>
      </c>
      <c r="I40" s="37"/>
      <c r="J40" s="37"/>
      <c r="K40" s="37"/>
      <c r="L40" s="37"/>
      <c r="M40" s="38"/>
    </row>
    <row r="41" spans="7:13">
      <c r="H41" s="39" t="s">
        <v>59</v>
      </c>
      <c r="I41" s="40"/>
      <c r="J41" s="40"/>
      <c r="K41" s="40"/>
      <c r="L41" s="40"/>
      <c r="M41" s="40"/>
    </row>
    <row r="42" spans="7:13">
      <c r="G42" s="6"/>
      <c r="H42" s="41" t="s">
        <v>60</v>
      </c>
      <c r="I42" s="42"/>
      <c r="J42" s="42"/>
      <c r="K42" s="42"/>
      <c r="L42" s="42"/>
      <c r="M42" s="43"/>
    </row>
  </sheetData>
  <mergeCells count="54">
    <mergeCell ref="A8:A10"/>
    <mergeCell ref="B8:B10"/>
    <mergeCell ref="C8:C10"/>
    <mergeCell ref="D8:D10"/>
    <mergeCell ref="E8:E10"/>
    <mergeCell ref="D7:H7"/>
    <mergeCell ref="I7:N7"/>
    <mergeCell ref="H8:H10"/>
    <mergeCell ref="I8:I10"/>
    <mergeCell ref="J8:J10"/>
    <mergeCell ref="K8:K10"/>
    <mergeCell ref="L8:L10"/>
    <mergeCell ref="M8:M10"/>
    <mergeCell ref="F8:G10"/>
    <mergeCell ref="E22:E23"/>
    <mergeCell ref="D16:D19"/>
    <mergeCell ref="C16:C19"/>
    <mergeCell ref="E16:E19"/>
    <mergeCell ref="N8:N10"/>
    <mergeCell ref="C14:C15"/>
    <mergeCell ref="D14:D15"/>
    <mergeCell ref="E14:E15"/>
    <mergeCell ref="F18:F19"/>
    <mergeCell ref="I29:L29"/>
    <mergeCell ref="A11:A13"/>
    <mergeCell ref="B11:B13"/>
    <mergeCell ref="C11:C13"/>
    <mergeCell ref="D11:D12"/>
    <mergeCell ref="E11:E12"/>
    <mergeCell ref="A24:A28"/>
    <mergeCell ref="B24:B28"/>
    <mergeCell ref="C24:C28"/>
    <mergeCell ref="B14:B23"/>
    <mergeCell ref="A14:A23"/>
    <mergeCell ref="F11:G11"/>
    <mergeCell ref="F14:F15"/>
    <mergeCell ref="F13:G13"/>
    <mergeCell ref="F12:G12"/>
    <mergeCell ref="A6:N6"/>
    <mergeCell ref="F29:G29"/>
    <mergeCell ref="F28:G28"/>
    <mergeCell ref="F20:F21"/>
    <mergeCell ref="F22:F23"/>
    <mergeCell ref="F26:F27"/>
    <mergeCell ref="D24:D27"/>
    <mergeCell ref="C22:C23"/>
    <mergeCell ref="C20:C21"/>
    <mergeCell ref="D20:D21"/>
    <mergeCell ref="D22:D23"/>
    <mergeCell ref="E20:E21"/>
    <mergeCell ref="E24:E27"/>
    <mergeCell ref="F24:G24"/>
    <mergeCell ref="F25:G25"/>
    <mergeCell ref="F16:F17"/>
  </mergeCells>
  <pageMargins left="0.70866141732283472" right="0.70866141732283472" top="0.74803149606299213" bottom="0.74803149606299213" header="0.31496062992125984" footer="0.31496062992125984"/>
  <pageSetup paperSize="9" scale="30" orientation="portrait" r:id="rId1"/>
  <headerFooter>
    <oddFooter>&amp;R&amp;P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D546B9-FC6E-4481-9C95-CC0B359B92BA}"/>
</file>

<file path=customXml/itemProps2.xml><?xml version="1.0" encoding="utf-8"?>
<ds:datastoreItem xmlns:ds="http://schemas.openxmlformats.org/officeDocument/2006/customXml" ds:itemID="{6C2DC709-F760-4C6C-BFDB-DECF5D2E403E}"/>
</file>

<file path=customXml/itemProps3.xml><?xml version="1.0" encoding="utf-8"?>
<ds:datastoreItem xmlns:ds="http://schemas.openxmlformats.org/officeDocument/2006/customXml" ds:itemID="{33F52967-8811-4354-8CE7-ECCF25A27D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STCHR 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Armelle Le-Cun</dc:creator>
  <cp:lastModifiedBy>ANTIGNY Annie</cp:lastModifiedBy>
  <cp:lastPrinted>2022-06-14T18:46:35Z</cp:lastPrinted>
  <dcterms:created xsi:type="dcterms:W3CDTF">2022-06-09T13:00:29Z</dcterms:created>
  <dcterms:modified xsi:type="dcterms:W3CDTF">2022-07-04T11:31:49Z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